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635" windowHeight="12270"/>
  </bookViews>
  <sheets>
    <sheet name="Conversion Table" sheetId="1" r:id="rId1"/>
  </sheets>
  <externalReferences>
    <externalReference r:id="rId2"/>
    <externalReference r:id="rId3"/>
  </externalReferences>
  <definedNames>
    <definedName name="\a">#REF!</definedName>
    <definedName name="\A_C">#REF!</definedName>
    <definedName name="\A_C_1">#REF!</definedName>
    <definedName name="\A_C_2">#REF!</definedName>
    <definedName name="\APPC">#REF!</definedName>
    <definedName name="\APPC_1">#REF!</definedName>
    <definedName name="\APPC_2">#REF!</definedName>
    <definedName name="\c">#REF!</definedName>
    <definedName name="\d">#REF!</definedName>
    <definedName name="\i">#REF!</definedName>
    <definedName name="\m">#REF!</definedName>
    <definedName name="\p">#REF!</definedName>
    <definedName name="\r">#REF!</definedName>
    <definedName name="\w">#REF!</definedName>
    <definedName name="\WORK_AREA">#REF!</definedName>
    <definedName name="_081431">#REF!</definedName>
    <definedName name="_LIQ526">#REF!</definedName>
    <definedName name="_LIQ530">#REF!</definedName>
    <definedName name="_LIQ675">#REF!</definedName>
    <definedName name="_LIQ710">#REF!</definedName>
    <definedName name="_TB02">#REF!</definedName>
    <definedName name="_TB03">#REF!</definedName>
    <definedName name="_TB04">#REF!</definedName>
    <definedName name="_TW02">#REF!</definedName>
    <definedName name="_TW03">#REF!</definedName>
    <definedName name="_TW04">#REF!</definedName>
    <definedName name="_TX06">#REF!</definedName>
    <definedName name="_TX07">#REF!</definedName>
    <definedName name="_TX08">#REF!</definedName>
    <definedName name="ADDRESS" localSheetId="0">[2]Licensees!$A$1:$O$622</definedName>
    <definedName name="ADDRESS">#REF!</definedName>
    <definedName name="AGENCY_MENU">#REF!</definedName>
    <definedName name="ANSWER">#REF!</definedName>
    <definedName name="APP_A">#REF!</definedName>
    <definedName name="APP_B">#REF!</definedName>
    <definedName name="APP_C">#REF!</definedName>
    <definedName name="APP_C_MSG">#REF!</definedName>
    <definedName name="APP_D">#REF!</definedName>
    <definedName name="COUNT">#REF!</definedName>
    <definedName name="COVER">#REF!</definedName>
    <definedName name="COVEX">#REF!</definedName>
    <definedName name="DETAIL">#REF!</definedName>
    <definedName name="LIC__">#REF!</definedName>
    <definedName name="NUMBER">#REF!</definedName>
    <definedName name="PRINT">#REF!</definedName>
    <definedName name="_xlnm.Print_Area" localSheetId="0">'Conversion Table'!$B$2:$I$37</definedName>
    <definedName name="PRINT_MSG1">#REF!</definedName>
    <definedName name="PRINT_MSG2">#REF!</definedName>
    <definedName name="STOP">#REF!</definedName>
    <definedName name="STORE_MENU">#REF!</definedName>
    <definedName name="Table" localSheetId="0">'Conversion Table'!#REF!</definedName>
    <definedName name="Table">#REF!</definedName>
    <definedName name="TAX_BREWERY">#REF!</definedName>
    <definedName name="TAX_WINERY">#REF!</definedName>
    <definedName name="TaxProgamDist_Recap_pg1_List">#REF!</definedName>
    <definedName name="TIME">#REF!</definedName>
    <definedName name="TX08_FIRST">#REF!</definedName>
    <definedName name="TX08_WP">#REF!</definedName>
    <definedName name="WORKPAPER">#REF!</definedName>
    <definedName name="WP_MENU">#REF!</definedName>
  </definedNames>
  <calcPr calcId="125725"/>
</workbook>
</file>

<file path=xl/calcChain.xml><?xml version="1.0" encoding="utf-8"?>
<calcChain xmlns="http://schemas.openxmlformats.org/spreadsheetml/2006/main">
  <c r="H37" i="1"/>
  <c r="G37"/>
  <c r="F37"/>
  <c r="E37"/>
  <c r="D37"/>
  <c r="H36"/>
  <c r="G36"/>
  <c r="F36"/>
  <c r="E36"/>
  <c r="D36"/>
  <c r="H35"/>
  <c r="G35"/>
  <c r="F35"/>
  <c r="E35"/>
  <c r="D35"/>
  <c r="H34"/>
  <c r="G34"/>
  <c r="F34"/>
  <c r="E34"/>
  <c r="D34"/>
  <c r="H33"/>
  <c r="G33"/>
  <c r="F33"/>
  <c r="D33"/>
  <c r="E33" s="1"/>
  <c r="G28"/>
  <c r="H28" s="1"/>
  <c r="I28" s="1"/>
  <c r="G27"/>
  <c r="H27" s="1"/>
  <c r="I27" s="1"/>
  <c r="H26"/>
  <c r="I26" s="1"/>
  <c r="G26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G13"/>
  <c r="H13" s="1"/>
  <c r="I13" s="1"/>
  <c r="G12"/>
  <c r="H12" s="1"/>
  <c r="I12" s="1"/>
  <c r="G11"/>
  <c r="H11" s="1"/>
  <c r="I11" s="1"/>
  <c r="G10"/>
  <c r="H10" s="1"/>
  <c r="I10" s="1"/>
  <c r="G9"/>
  <c r="H9" s="1"/>
  <c r="I9" s="1"/>
  <c r="H8"/>
  <c r="I8" s="1"/>
  <c r="G8"/>
  <c r="G7"/>
  <c r="H7" s="1"/>
  <c r="I7" s="1"/>
  <c r="H29" l="1"/>
  <c r="G29"/>
  <c r="I29"/>
  <c r="I2" s="1"/>
</calcChain>
</file>

<file path=xl/sharedStrings.xml><?xml version="1.0" encoding="utf-8"?>
<sst xmlns="http://schemas.openxmlformats.org/spreadsheetml/2006/main" count="33" uniqueCount="24">
  <si>
    <t xml:space="preserve">Proof Gallons = </t>
  </si>
  <si>
    <t>(Cases &amp; Bottles to Liters to Liquid Gallons to Proof Gallons)</t>
  </si>
  <si>
    <t>PROOF GALLONS CONVERTED TO APPROXIMATE NUMBER OF BOTTLES (per each size)</t>
  </si>
  <si>
    <t>PROOF</t>
  </si>
  <si>
    <t>ALCOHOL</t>
  </si>
  <si>
    <t>TOTAL</t>
  </si>
  <si>
    <t># of Bottles</t>
  </si>
  <si>
    <t>GALLONS</t>
  </si>
  <si>
    <t>LITERS</t>
  </si>
  <si>
    <t>Example:</t>
  </si>
  <si>
    <t xml:space="preserve">Totals </t>
  </si>
  <si>
    <t>PROOF GALLON CONVERSION TABLE</t>
  </si>
  <si>
    <t>Liters</t>
  </si>
  <si>
    <t>Bottle Size</t>
  </si>
  <si>
    <t>Case</t>
  </si>
  <si>
    <t>Units Per</t>
  </si>
  <si>
    <t>Proof</t>
  </si>
  <si>
    <t>Alcohol</t>
  </si>
  <si>
    <t>Cases</t>
  </si>
  <si>
    <t>Bottles</t>
  </si>
  <si>
    <t>Number of</t>
  </si>
  <si>
    <t>Total</t>
  </si>
  <si>
    <t>Gallons</t>
  </si>
  <si>
    <t>Total Liquid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</si>
</sst>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00_);[Red]\(0.000\)"/>
    <numFmt numFmtId="165" formatCode="0.000_);\(0.000\)"/>
    <numFmt numFmtId="166" formatCode="0_);\(0\)"/>
    <numFmt numFmtId="167" formatCode="General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2"/>
      <name val="MS Sans Serif"/>
      <family val="2"/>
    </font>
    <font>
      <sz val="11"/>
      <color rgb="FF0000FF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rgb="FF0000FF"/>
      <name val="MS Sans Serif"/>
      <family val="2"/>
    </font>
    <font>
      <b/>
      <sz val="8.5"/>
      <color rgb="FF0000FF"/>
      <name val="MS Sans Serif"/>
      <family val="2"/>
    </font>
    <font>
      <u/>
      <sz val="11.5"/>
      <color indexed="12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  <font>
      <b/>
      <sz val="9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EE2E2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7" fontId="12" fillId="0" borderId="0"/>
    <xf numFmtId="0" fontId="1" fillId="0" borderId="0"/>
    <xf numFmtId="1" fontId="13" fillId="0" borderId="0">
      <alignment horizontal="center"/>
    </xf>
    <xf numFmtId="1" fontId="13" fillId="0" borderId="0">
      <alignment horizontal="center"/>
    </xf>
  </cellStyleXfs>
  <cellXfs count="57">
    <xf numFmtId="0" fontId="0" fillId="0" borderId="0" xfId="0"/>
    <xf numFmtId="0" fontId="1" fillId="2" borderId="0" xfId="1" applyFill="1"/>
    <xf numFmtId="0" fontId="1" fillId="0" borderId="0" xfId="1"/>
    <xf numFmtId="0" fontId="2" fillId="2" borderId="0" xfId="1" applyFont="1" applyFill="1" applyAlignment="1">
      <alignment horizontal="center"/>
    </xf>
    <xf numFmtId="0" fontId="3" fillId="2" borderId="0" xfId="1" applyFont="1" applyFill="1" applyAlignment="1"/>
    <xf numFmtId="0" fontId="4" fillId="2" borderId="1" xfId="1" applyFont="1" applyFill="1" applyBorder="1" applyAlignment="1">
      <alignment horizontal="center" vertical="center" wrapText="1"/>
    </xf>
    <xf numFmtId="40" fontId="5" fillId="3" borderId="2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/>
    <xf numFmtId="40" fontId="5" fillId="3" borderId="3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64" fontId="8" fillId="5" borderId="4" xfId="1" applyNumberFormat="1" applyFont="1" applyFill="1" applyBorder="1" applyAlignment="1" applyProtection="1">
      <alignment horizontal="center"/>
    </xf>
    <xf numFmtId="38" fontId="8" fillId="5" borderId="4" xfId="1" applyNumberFormat="1" applyFont="1" applyFill="1" applyBorder="1" applyAlignment="1" applyProtection="1">
      <alignment horizontal="center"/>
    </xf>
    <xf numFmtId="38" fontId="8" fillId="5" borderId="5" xfId="1" applyNumberFormat="1" applyFont="1" applyFill="1" applyBorder="1" applyAlignment="1" applyProtection="1">
      <alignment horizontal="center"/>
    </xf>
    <xf numFmtId="40" fontId="8" fillId="5" borderId="5" xfId="1" applyNumberFormat="1" applyFont="1" applyFill="1" applyBorder="1" applyAlignment="1" applyProtection="1"/>
    <xf numFmtId="40" fontId="8" fillId="5" borderId="5" xfId="1" applyNumberFormat="1" applyFont="1" applyFill="1" applyBorder="1" applyProtection="1"/>
    <xf numFmtId="0" fontId="7" fillId="2" borderId="0" xfId="1" applyFont="1" applyFill="1"/>
    <xf numFmtId="0" fontId="7" fillId="0" borderId="0" xfId="1" applyFont="1"/>
    <xf numFmtId="38" fontId="9" fillId="6" borderId="7" xfId="1" applyNumberFormat="1" applyFont="1" applyFill="1" applyBorder="1" applyAlignment="1" applyProtection="1">
      <alignment horizontal="center"/>
      <protection locked="0"/>
    </xf>
    <xf numFmtId="38" fontId="9" fillId="6" borderId="8" xfId="1" applyNumberFormat="1" applyFont="1" applyFill="1" applyBorder="1" applyAlignment="1" applyProtection="1">
      <alignment horizontal="center"/>
      <protection locked="0"/>
    </xf>
    <xf numFmtId="40" fontId="8" fillId="7" borderId="9" xfId="1" applyNumberFormat="1" applyFont="1" applyFill="1" applyBorder="1" applyAlignment="1" applyProtection="1"/>
    <xf numFmtId="40" fontId="8" fillId="8" borderId="6" xfId="1" applyNumberFormat="1" applyFont="1" applyFill="1" applyBorder="1" applyProtection="1"/>
    <xf numFmtId="40" fontId="8" fillId="9" borderId="6" xfId="1" applyNumberFormat="1" applyFont="1" applyFill="1" applyBorder="1" applyProtection="1"/>
    <xf numFmtId="38" fontId="9" fillId="6" borderId="11" xfId="1" applyNumberFormat="1" applyFont="1" applyFill="1" applyBorder="1" applyAlignment="1" applyProtection="1">
      <alignment horizontal="center"/>
      <protection locked="0"/>
    </xf>
    <xf numFmtId="38" fontId="9" fillId="6" borderId="12" xfId="1" applyNumberFormat="1" applyFont="1" applyFill="1" applyBorder="1" applyAlignment="1" applyProtection="1">
      <alignment horizontal="center"/>
      <protection locked="0"/>
    </xf>
    <xf numFmtId="40" fontId="8" fillId="7" borderId="13" xfId="1" applyNumberFormat="1" applyFont="1" applyFill="1" applyBorder="1" applyAlignment="1" applyProtection="1"/>
    <xf numFmtId="40" fontId="8" fillId="8" borderId="14" xfId="1" applyNumberFormat="1" applyFont="1" applyFill="1" applyBorder="1" applyProtection="1"/>
    <xf numFmtId="40" fontId="8" fillId="9" borderId="14" xfId="1" applyNumberFormat="1" applyFont="1" applyFill="1" applyBorder="1" applyProtection="1"/>
    <xf numFmtId="164" fontId="9" fillId="6" borderId="10" xfId="1" applyNumberFormat="1" applyFont="1" applyFill="1" applyBorder="1" applyAlignment="1" applyProtection="1">
      <alignment horizontal="center"/>
      <protection locked="0"/>
    </xf>
    <xf numFmtId="2" fontId="7" fillId="2" borderId="0" xfId="1" applyNumberFormat="1" applyFont="1" applyFill="1"/>
    <xf numFmtId="164" fontId="8" fillId="10" borderId="15" xfId="1" applyNumberFormat="1" applyFont="1" applyFill="1" applyBorder="1" applyAlignment="1" applyProtection="1">
      <alignment horizontal="center"/>
    </xf>
    <xf numFmtId="38" fontId="8" fillId="10" borderId="16" xfId="1" applyNumberFormat="1" applyFont="1" applyFill="1" applyBorder="1" applyAlignment="1" applyProtection="1">
      <alignment horizontal="center"/>
    </xf>
    <xf numFmtId="38" fontId="5" fillId="10" borderId="17" xfId="1" applyNumberFormat="1" applyFont="1" applyFill="1" applyBorder="1" applyAlignment="1" applyProtection="1">
      <alignment horizontal="right"/>
    </xf>
    <xf numFmtId="40" fontId="8" fillId="7" borderId="18" xfId="1" applyNumberFormat="1" applyFont="1" applyFill="1" applyBorder="1" applyProtection="1"/>
    <xf numFmtId="40" fontId="8" fillId="8" borderId="18" xfId="1" applyNumberFormat="1" applyFont="1" applyFill="1" applyBorder="1" applyProtection="1"/>
    <xf numFmtId="40" fontId="8" fillId="9" borderId="18" xfId="1" applyNumberFormat="1" applyFont="1" applyFill="1" applyBorder="1" applyProtection="1"/>
    <xf numFmtId="0" fontId="4" fillId="2" borderId="16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vertical="center"/>
    </xf>
    <xf numFmtId="0" fontId="8" fillId="4" borderId="20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165" fontId="10" fillId="4" borderId="4" xfId="1" applyNumberFormat="1" applyFont="1" applyFill="1" applyBorder="1" applyAlignment="1">
      <alignment horizontal="center" vertical="center" wrapText="1"/>
    </xf>
    <xf numFmtId="39" fontId="9" fillId="6" borderId="18" xfId="1" applyNumberFormat="1" applyFont="1" applyFill="1" applyBorder="1" applyAlignment="1" applyProtection="1">
      <alignment horizontal="center"/>
      <protection locked="0"/>
    </xf>
    <xf numFmtId="166" fontId="9" fillId="6" borderId="18" xfId="1" applyNumberFormat="1" applyFont="1" applyFill="1" applyBorder="1" applyAlignment="1" applyProtection="1">
      <alignment horizontal="center"/>
      <protection locked="0"/>
    </xf>
    <xf numFmtId="39" fontId="8" fillId="11" borderId="21" xfId="1" applyNumberFormat="1" applyFont="1" applyFill="1" applyBorder="1" applyAlignment="1" applyProtection="1">
      <alignment horizontal="center"/>
    </xf>
    <xf numFmtId="37" fontId="8" fillId="11" borderId="21" xfId="1" applyNumberFormat="1" applyFont="1" applyFill="1" applyBorder="1" applyAlignment="1" applyProtection="1">
      <alignment horizontal="center"/>
    </xf>
    <xf numFmtId="39" fontId="9" fillId="6" borderId="4" xfId="1" applyNumberFormat="1" applyFont="1" applyFill="1" applyBorder="1" applyAlignment="1" applyProtection="1">
      <alignment horizontal="center"/>
      <protection locked="0"/>
    </xf>
    <xf numFmtId="166" fontId="9" fillId="6" borderId="4" xfId="1" applyNumberFormat="1" applyFont="1" applyFill="1" applyBorder="1" applyAlignment="1" applyProtection="1">
      <alignment horizontal="center"/>
      <protection locked="0"/>
    </xf>
    <xf numFmtId="39" fontId="8" fillId="11" borderId="18" xfId="1" applyNumberFormat="1" applyFont="1" applyFill="1" applyBorder="1" applyAlignment="1" applyProtection="1">
      <alignment horizontal="center"/>
    </xf>
    <xf numFmtId="37" fontId="8" fillId="11" borderId="18" xfId="1" applyNumberFormat="1" applyFont="1" applyFill="1" applyBorder="1" applyAlignment="1" applyProtection="1">
      <alignment horizontal="center"/>
    </xf>
    <xf numFmtId="0" fontId="1" fillId="0" borderId="0" xfId="1" applyFill="1"/>
    <xf numFmtId="0" fontId="14" fillId="2" borderId="0" xfId="1" applyFont="1" applyFill="1" applyAlignment="1">
      <alignment horizontal="center"/>
    </xf>
    <xf numFmtId="39" fontId="8" fillId="12" borderId="21" xfId="1" applyNumberFormat="1" applyFont="1" applyFill="1" applyBorder="1" applyAlignment="1" applyProtection="1">
      <alignment horizontal="center"/>
    </xf>
    <xf numFmtId="37" fontId="8" fillId="12" borderId="21" xfId="1" applyNumberFormat="1" applyFont="1" applyFill="1" applyBorder="1" applyAlignment="1" applyProtection="1">
      <alignment horizontal="center"/>
    </xf>
    <xf numFmtId="39" fontId="8" fillId="12" borderId="18" xfId="1" applyNumberFormat="1" applyFont="1" applyFill="1" applyBorder="1" applyAlignment="1" applyProtection="1">
      <alignment horizontal="center"/>
    </xf>
    <xf numFmtId="166" fontId="8" fillId="12" borderId="18" xfId="1" applyNumberFormat="1" applyFont="1" applyFill="1" applyBorder="1" applyAlignment="1" applyProtection="1">
      <alignment horizontal="center"/>
    </xf>
    <xf numFmtId="0" fontId="8" fillId="4" borderId="5" xfId="1" applyFont="1" applyFill="1" applyBorder="1" applyAlignment="1">
      <alignment horizontal="center" vertical="center" wrapText="1"/>
    </xf>
  </cellXfs>
  <cellStyles count="8">
    <cellStyle name="Comma 2" xfId="2"/>
    <cellStyle name="Hyperlink_CLS" xfId="3"/>
    <cellStyle name="Normal" xfId="0" builtinId="0"/>
    <cellStyle name="Normal 2" xfId="4"/>
    <cellStyle name="Normal 3" xfId="5"/>
    <cellStyle name="Normal 3 2" xfId="6"/>
    <cellStyle name="Normal 4" xfId="7"/>
    <cellStyle name="Normal_Sheet1" xfId="1"/>
  </cellStyles>
  <dxfs count="0"/>
  <tableStyles count="0" defaultTableStyle="TableStyleMedium9" defaultPivotStyle="PivotStyleLight16"/>
  <colors>
    <mruColors>
      <color rgb="FFFFFF99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WorkSheets/TaxCraftDi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WorkSheets/Revised%20Wine%20Forms%20(8-14-0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w Data - Not Working"/>
      <sheetName val="Entries"/>
      <sheetName val="Phone Listing"/>
      <sheetName val="Oracle Instructions"/>
      <sheetName val="LIQ 979 Agreement"/>
      <sheetName val="Check List (A)"/>
      <sheetName val="Questionnaire (B)"/>
      <sheetName val="Program (C)"/>
      <sheetName val="Time Record (C-3)"/>
      <sheetName val="Tran. Summary (D)"/>
      <sheetName val="Pricing Summary (D-1)"/>
      <sheetName val="Excise Tax Recon."/>
      <sheetName val="Production Recon."/>
      <sheetName val="Sales-Removals Recon."/>
      <sheetName val="Conversion Table"/>
      <sheetName val="Inventory Reconciliation"/>
      <sheetName val="Recap (pg1)"/>
      <sheetName val="Craft Dist LIQ988 (1)"/>
      <sheetName val="Recap (pg2)"/>
      <sheetName val="Craft Dist LIQ988 (2)"/>
      <sheetName val="Recap (pg3)"/>
      <sheetName val="Craft Dist LIQ988 (3)"/>
      <sheetName val="Recap (pg4)"/>
      <sheetName val="Craft Dist LIQ988 (4)"/>
      <sheetName val="Recap (pg5)"/>
      <sheetName val="Craft Dist LIQ988 (5)"/>
      <sheetName val="Recap (pg6)"/>
      <sheetName val="Craft Dist LIQ988 (6)"/>
      <sheetName val="LIQ 988 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strib LIQ755"/>
      <sheetName val="Winery LIQ774"/>
      <sheetName val="Importer LIQ776"/>
      <sheetName val="Sales to Distr LIQ777"/>
      <sheetName val="Cert Appr LIQ778 "/>
      <sheetName val="Distr Tax Cr LIQ779"/>
      <sheetName val="Licens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081431</v>
          </cell>
          <cell r="B1" t="str">
            <v>A-LINKS</v>
          </cell>
          <cell r="C1" t="str">
            <v>12465 NORTHRUP WAY SPACE #A031</v>
          </cell>
          <cell r="D1" t="str">
            <v>BELLEVUE</v>
          </cell>
          <cell r="E1" t="str">
            <v>WA</v>
          </cell>
          <cell r="F1" t="str">
            <v>980051939</v>
          </cell>
        </row>
        <row r="2">
          <cell r="A2" t="str">
            <v>365578</v>
          </cell>
          <cell r="B2" t="str">
            <v>A RAFANELLI WINERY</v>
          </cell>
          <cell r="C2" t="str">
            <v>4685 W DRY CREEK RD</v>
          </cell>
          <cell r="D2" t="str">
            <v>HEALDSBURG</v>
          </cell>
          <cell r="E2" t="str">
            <v>CA</v>
          </cell>
          <cell r="F2" t="str">
            <v>954489721</v>
          </cell>
        </row>
        <row r="3">
          <cell r="A3" t="str">
            <v>077776</v>
          </cell>
          <cell r="B3" t="str">
            <v>ACE BEVERAGE BELLINGHAM</v>
          </cell>
          <cell r="C3" t="str">
            <v>1465 SLATER RD</v>
          </cell>
          <cell r="D3" t="str">
            <v>FERNDALE</v>
          </cell>
          <cell r="E3" t="str">
            <v>WA</v>
          </cell>
          <cell r="F3" t="str">
            <v>982480000</v>
          </cell>
        </row>
        <row r="4">
          <cell r="A4" t="str">
            <v>081655</v>
          </cell>
          <cell r="B4" t="str">
            <v>ACME WINE COMPANY</v>
          </cell>
          <cell r="C4" t="str">
            <v>2320 MILWAUKEE WAY</v>
          </cell>
          <cell r="D4" t="str">
            <v>TACOMA</v>
          </cell>
          <cell r="E4" t="str">
            <v>WA</v>
          </cell>
          <cell r="F4" t="str">
            <v>98421</v>
          </cell>
        </row>
        <row r="5">
          <cell r="A5" t="str">
            <v>365362</v>
          </cell>
          <cell r="B5" t="str">
            <v>ADELSHEIM VINEYARD</v>
          </cell>
          <cell r="C5" t="str">
            <v>22150 NE QUARTER MILE LN</v>
          </cell>
          <cell r="D5" t="str">
            <v>NEWBERG</v>
          </cell>
          <cell r="E5" t="str">
            <v>OR</v>
          </cell>
          <cell r="F5" t="str">
            <v>971329159</v>
          </cell>
        </row>
        <row r="6">
          <cell r="A6" t="str">
            <v>081250</v>
          </cell>
          <cell r="B6" t="str">
            <v>ADLER FELS WINERY</v>
          </cell>
          <cell r="C6" t="str">
            <v>5325 CORRICK LANE</v>
          </cell>
          <cell r="D6" t="str">
            <v>SANTA ROSA</v>
          </cell>
          <cell r="E6" t="str">
            <v>CA</v>
          </cell>
          <cell r="F6" t="str">
            <v>954093313</v>
          </cell>
        </row>
        <row r="7">
          <cell r="A7" t="str">
            <v>073070</v>
          </cell>
          <cell r="B7" t="str">
            <v>AIRLIE WINERY</v>
          </cell>
          <cell r="C7" t="str">
            <v>15305 DUNN FOREST RD</v>
          </cell>
          <cell r="D7" t="str">
            <v>MONMOUTH</v>
          </cell>
          <cell r="E7" t="str">
            <v>OR</v>
          </cell>
          <cell r="F7" t="str">
            <v>973619570</v>
          </cell>
        </row>
        <row r="8">
          <cell r="A8" t="str">
            <v>074304</v>
          </cell>
          <cell r="B8" t="str">
            <v>ALASKAN BREWING CO.</v>
          </cell>
          <cell r="C8" t="str">
            <v>5429 SHAUNE DR</v>
          </cell>
          <cell r="D8" t="str">
            <v>JUNEAU</v>
          </cell>
          <cell r="E8" t="str">
            <v>AK</v>
          </cell>
          <cell r="F8" t="str">
            <v>998019540</v>
          </cell>
        </row>
        <row r="9">
          <cell r="A9" t="str">
            <v>080649</v>
          </cell>
          <cell r="B9" t="str">
            <v>ALBINI FAMILY VINEYARDS</v>
          </cell>
          <cell r="C9" t="str">
            <v>886 JENSEN LANE</v>
          </cell>
          <cell r="D9" t="str">
            <v>WINDSOR</v>
          </cell>
          <cell r="E9" t="str">
            <v>CA</v>
          </cell>
          <cell r="F9" t="str">
            <v>954929139</v>
          </cell>
        </row>
        <row r="10">
          <cell r="A10" t="str">
            <v>070896</v>
          </cell>
          <cell r="B10" t="str">
            <v>ALDERBROOK WINERY</v>
          </cell>
          <cell r="C10" t="str">
            <v>2306 MAGNOLIA DR</v>
          </cell>
          <cell r="D10" t="str">
            <v>HEALDSBURG</v>
          </cell>
          <cell r="E10" t="str">
            <v>CA</v>
          </cell>
          <cell r="F10" t="str">
            <v>954480000</v>
          </cell>
        </row>
        <row r="11">
          <cell r="A11" t="str">
            <v>362223</v>
          </cell>
          <cell r="B11" t="str">
            <v>ALEXANDER VALLEY VINEYARDS</v>
          </cell>
          <cell r="C11" t="str">
            <v>8644 HWY 128</v>
          </cell>
          <cell r="D11" t="str">
            <v>HEALDSBURG</v>
          </cell>
          <cell r="E11" t="str">
            <v>CA</v>
          </cell>
          <cell r="F11" t="str">
            <v>954480000</v>
          </cell>
        </row>
        <row r="12">
          <cell r="A12" t="str">
            <v>080573</v>
          </cell>
          <cell r="B12" t="str">
            <v>ALEXIA SPARKLING WINES</v>
          </cell>
          <cell r="C12" t="str">
            <v>18658-A 142ND AVE NE</v>
          </cell>
          <cell r="D12" t="str">
            <v>WOODINVILLE</v>
          </cell>
          <cell r="E12" t="str">
            <v>WA</v>
          </cell>
          <cell r="F12" t="str">
            <v>984650000</v>
          </cell>
        </row>
        <row r="13">
          <cell r="A13" t="str">
            <v>080161</v>
          </cell>
          <cell r="B13" t="str">
            <v>ALLIED DOMECQ WINES USA</v>
          </cell>
          <cell r="C13" t="str">
            <v>132 MILL STREET</v>
          </cell>
          <cell r="D13" t="str">
            <v>HEALDSBURG</v>
          </cell>
          <cell r="E13" t="str">
            <v>CA</v>
          </cell>
          <cell r="F13" t="str">
            <v>954480000</v>
          </cell>
        </row>
        <row r="14">
          <cell r="A14" t="str">
            <v>360414</v>
          </cell>
          <cell r="B14" t="str">
            <v>ALPINE DISTRIBUTING CO.</v>
          </cell>
          <cell r="C14" t="str">
            <v>1005 HAZEL ST W</v>
          </cell>
          <cell r="D14" t="str">
            <v>MOUNT VERNON</v>
          </cell>
          <cell r="E14" t="str">
            <v>WA</v>
          </cell>
          <cell r="F14" t="str">
            <v>982730277</v>
          </cell>
        </row>
        <row r="15">
          <cell r="A15" t="str">
            <v>081445</v>
          </cell>
          <cell r="B15" t="str">
            <v>ALTAMURA WINERY</v>
          </cell>
          <cell r="C15" t="str">
            <v>1700 WOODEN VALLEY RD</v>
          </cell>
          <cell r="D15" t="str">
            <v>NAPA</v>
          </cell>
          <cell r="E15" t="str">
            <v>CA</v>
          </cell>
          <cell r="F15" t="str">
            <v>945580000</v>
          </cell>
        </row>
        <row r="16">
          <cell r="A16" t="str">
            <v>081754</v>
          </cell>
          <cell r="B16" t="str">
            <v>AMBER RIVER DISTRIBUTION</v>
          </cell>
          <cell r="C16" t="str">
            <v>432 S CLOVERDALE ST #3</v>
          </cell>
          <cell r="D16" t="str">
            <v>SEATTLE</v>
          </cell>
          <cell r="E16" t="str">
            <v>WA</v>
          </cell>
          <cell r="F16" t="str">
            <v>981084546</v>
          </cell>
        </row>
        <row r="17">
          <cell r="A17" t="str">
            <v>080232</v>
          </cell>
          <cell r="B17" t="str">
            <v>AMBROSIA BY KRISTY</v>
          </cell>
          <cell r="C17" t="str">
            <v>4921 85TH AVE W</v>
          </cell>
          <cell r="D17" t="str">
            <v>UNIVERSITY PLACE</v>
          </cell>
          <cell r="E17" t="str">
            <v>WA</v>
          </cell>
          <cell r="F17" t="str">
            <v>984670000</v>
          </cell>
        </row>
        <row r="18">
          <cell r="A18" t="str">
            <v>081118</v>
          </cell>
          <cell r="B18" t="str">
            <v>AMERICAL BEVERAGE GROUP</v>
          </cell>
          <cell r="C18" t="str">
            <v>647 VISTA VALINDA</v>
          </cell>
          <cell r="D18" t="str">
            <v>SAN CLEMENTE</v>
          </cell>
          <cell r="E18" t="str">
            <v>CA</v>
          </cell>
          <cell r="F18" t="str">
            <v>92672</v>
          </cell>
        </row>
        <row r="19">
          <cell r="A19" t="str">
            <v>080599</v>
          </cell>
          <cell r="B19" t="str">
            <v>AMERICAN BEVERAGE GROUP, INC.</v>
          </cell>
          <cell r="C19" t="str">
            <v>20580 EIGHT ST E</v>
          </cell>
          <cell r="D19" t="str">
            <v>SONOMA</v>
          </cell>
          <cell r="E19" t="str">
            <v>CA</v>
          </cell>
          <cell r="F19" t="str">
            <v>954520000</v>
          </cell>
        </row>
        <row r="20">
          <cell r="A20" t="str">
            <v>079794</v>
          </cell>
          <cell r="B20" t="str">
            <v>AMERICAN HARD CIDER COMPANY</v>
          </cell>
          <cell r="C20" t="str">
            <v>MIDDLEBURY INDUSTRIAL PARK</v>
          </cell>
          <cell r="D20" t="str">
            <v>MIDDLEBURY</v>
          </cell>
          <cell r="E20" t="str">
            <v>VT</v>
          </cell>
          <cell r="F20" t="str">
            <v>057530000</v>
          </cell>
        </row>
        <row r="21">
          <cell r="A21" t="str">
            <v>074044</v>
          </cell>
          <cell r="B21" t="str">
            <v>AMERICAN PACIFIC RIM</v>
          </cell>
          <cell r="C21" t="str">
            <v>4510 S BOYLE AVE</v>
          </cell>
          <cell r="D21" t="str">
            <v>LOS ANGELES</v>
          </cell>
          <cell r="E21" t="str">
            <v>CA</v>
          </cell>
          <cell r="F21" t="str">
            <v>900580000</v>
          </cell>
        </row>
        <row r="22">
          <cell r="A22" t="str">
            <v>360888</v>
          </cell>
          <cell r="B22" t="str">
            <v>AMITY VINEYARDS</v>
          </cell>
          <cell r="C22" t="str">
            <v>18150 AMITY VINEYARDS RD SE</v>
          </cell>
          <cell r="D22" t="str">
            <v>AMITY</v>
          </cell>
          <cell r="E22" t="str">
            <v>OR</v>
          </cell>
          <cell r="F22" t="str">
            <v>971019603</v>
          </cell>
        </row>
        <row r="23">
          <cell r="A23" t="str">
            <v>080485</v>
          </cell>
          <cell r="B23" t="str">
            <v>AMN DISTRIBUTORS</v>
          </cell>
          <cell r="C23" t="str">
            <v>2661 W 81ST STREET</v>
          </cell>
          <cell r="D23" t="str">
            <v>HIALEAH</v>
          </cell>
          <cell r="E23" t="str">
            <v>FL</v>
          </cell>
          <cell r="F23" t="str">
            <v>330160000</v>
          </cell>
        </row>
        <row r="24">
          <cell r="A24" t="str">
            <v>078524</v>
          </cell>
          <cell r="B24" t="str">
            <v>ANACORTES BREWHOUSE</v>
          </cell>
          <cell r="C24" t="str">
            <v>320 COMMERCIAL ST</v>
          </cell>
          <cell r="D24" t="str">
            <v>ANACORTES</v>
          </cell>
          <cell r="E24" t="str">
            <v>WA</v>
          </cell>
          <cell r="F24" t="str">
            <v>982210000</v>
          </cell>
        </row>
        <row r="25">
          <cell r="A25" t="str">
            <v>360895</v>
          </cell>
          <cell r="B25" t="str">
            <v>ANCHOR BREWING COMPANY</v>
          </cell>
          <cell r="C25" t="str">
            <v>1705 MARIPOSA ST</v>
          </cell>
          <cell r="D25" t="str">
            <v>SAN FRANCISCO</v>
          </cell>
          <cell r="E25" t="str">
            <v>CA</v>
          </cell>
          <cell r="F25" t="str">
            <v>941070000</v>
          </cell>
        </row>
        <row r="26">
          <cell r="A26" t="str">
            <v>077297</v>
          </cell>
          <cell r="B26" t="str">
            <v>ANDERSON VALLEY BREWING COMPANY</v>
          </cell>
          <cell r="C26" t="str">
            <v>17700 HWY 253</v>
          </cell>
          <cell r="D26" t="str">
            <v>BOONVILLE</v>
          </cell>
          <cell r="E26" t="str">
            <v>CA</v>
          </cell>
          <cell r="F26" t="str">
            <v>954150000</v>
          </cell>
        </row>
        <row r="27">
          <cell r="A27" t="str">
            <v>080552</v>
          </cell>
          <cell r="B27" t="str">
            <v>ANDERSON'S CONN VALLEY WINERY, INC.</v>
          </cell>
          <cell r="C27" t="str">
            <v>680 ROSSI ROAD</v>
          </cell>
          <cell r="D27" t="str">
            <v>ST HELENA</v>
          </cell>
          <cell r="E27" t="str">
            <v>CA</v>
          </cell>
          <cell r="F27" t="str">
            <v>94574</v>
          </cell>
        </row>
        <row r="28">
          <cell r="A28" t="str">
            <v>081091</v>
          </cell>
          <cell r="B28" t="str">
            <v>ANDRAKE CELLARS</v>
          </cell>
          <cell r="C28" t="str">
            <v>4309 GLEN TERRA DR SE</v>
          </cell>
          <cell r="D28" t="str">
            <v>OLYMPIA</v>
          </cell>
          <cell r="E28" t="str">
            <v>WA</v>
          </cell>
          <cell r="F28" t="str">
            <v>985030000</v>
          </cell>
        </row>
        <row r="29">
          <cell r="A29" t="str">
            <v>081411</v>
          </cell>
          <cell r="B29" t="str">
            <v>ANDRETTI WINERY</v>
          </cell>
          <cell r="C29" t="str">
            <v>4162 BIG RANCH RD</v>
          </cell>
          <cell r="D29" t="str">
            <v>NAPA</v>
          </cell>
          <cell r="E29" t="str">
            <v>CA</v>
          </cell>
          <cell r="F29" t="str">
            <v>945581405</v>
          </cell>
        </row>
        <row r="30">
          <cell r="A30" t="str">
            <v>080728</v>
          </cell>
          <cell r="B30" t="str">
            <v>ANDREW RICH, VINTNER</v>
          </cell>
          <cell r="C30" t="str">
            <v>2734 NE 65TH AVE</v>
          </cell>
          <cell r="D30" t="str">
            <v>PORTLAND</v>
          </cell>
          <cell r="E30" t="str">
            <v>OR</v>
          </cell>
          <cell r="F30" t="str">
            <v>97213</v>
          </cell>
        </row>
        <row r="31">
          <cell r="A31" t="str">
            <v>079085</v>
          </cell>
          <cell r="B31" t="str">
            <v>ANDREW WILL CELLARS</v>
          </cell>
          <cell r="C31" t="str">
            <v>12526 SW BANK RD</v>
          </cell>
          <cell r="D31" t="str">
            <v>VASHON</v>
          </cell>
          <cell r="E31" t="str">
            <v>WA</v>
          </cell>
          <cell r="F31" t="str">
            <v>980700000</v>
          </cell>
        </row>
        <row r="32">
          <cell r="A32" t="str">
            <v>352200</v>
          </cell>
          <cell r="B32" t="str">
            <v>ANHEUSER BUSCH</v>
          </cell>
          <cell r="C32" t="str">
            <v>ONE BUSCH PL</v>
          </cell>
          <cell r="D32" t="str">
            <v>ST LOUIS</v>
          </cell>
          <cell r="E32" t="str">
            <v>MO</v>
          </cell>
          <cell r="F32" t="str">
            <v>631180000</v>
          </cell>
        </row>
        <row r="33">
          <cell r="A33" t="str">
            <v>080551</v>
          </cell>
          <cell r="B33" t="str">
            <v>ARAUJO ESTATE WINES</v>
          </cell>
          <cell r="C33" t="str">
            <v>2155 PICKETT ROAD</v>
          </cell>
          <cell r="D33" t="str">
            <v>CALISTOGA</v>
          </cell>
          <cell r="E33" t="str">
            <v>CA</v>
          </cell>
          <cell r="F33" t="str">
            <v>94515</v>
          </cell>
        </row>
        <row r="34">
          <cell r="A34" t="str">
            <v>071299</v>
          </cell>
          <cell r="B34" t="str">
            <v>ARBOR CREST</v>
          </cell>
          <cell r="C34" t="str">
            <v>4702 N FRUITHILL RD</v>
          </cell>
          <cell r="D34" t="str">
            <v>SPOKANE</v>
          </cell>
          <cell r="E34" t="str">
            <v>WA</v>
          </cell>
          <cell r="F34" t="str">
            <v>992179619</v>
          </cell>
        </row>
        <row r="35">
          <cell r="A35" t="str">
            <v>367368</v>
          </cell>
          <cell r="B35" t="str">
            <v>ARBOR CREST</v>
          </cell>
          <cell r="C35" t="str">
            <v>4502 E BUCKEYE</v>
          </cell>
          <cell r="D35" t="str">
            <v>SPOKANE</v>
          </cell>
          <cell r="E35" t="str">
            <v>WA</v>
          </cell>
          <cell r="F35" t="str">
            <v>992079562</v>
          </cell>
        </row>
        <row r="36">
          <cell r="A36" t="str">
            <v>072645</v>
          </cell>
          <cell r="B36" t="str">
            <v>ARCIERO WINERY</v>
          </cell>
          <cell r="C36" t="str">
            <v>5625 HWY 46 E</v>
          </cell>
          <cell r="D36" t="str">
            <v>PASO ROBLES</v>
          </cell>
          <cell r="E36" t="str">
            <v>CA</v>
          </cell>
          <cell r="F36" t="str">
            <v>934471287</v>
          </cell>
        </row>
        <row r="37">
          <cell r="A37" t="str">
            <v>073796</v>
          </cell>
          <cell r="B37" t="str">
            <v>ARROWOOD VINEYARDS &amp; WINERY</v>
          </cell>
          <cell r="C37" t="str">
            <v>14347 SONOMA HWY</v>
          </cell>
          <cell r="D37" t="str">
            <v>GLEN ELLEN</v>
          </cell>
          <cell r="E37" t="str">
            <v>CA</v>
          </cell>
          <cell r="F37" t="str">
            <v>954420000</v>
          </cell>
        </row>
        <row r="38">
          <cell r="A38" t="str">
            <v>078389</v>
          </cell>
          <cell r="B38" t="str">
            <v>ASHLAND VINEYARDS</v>
          </cell>
          <cell r="C38" t="str">
            <v>2775 E MAIN ST</v>
          </cell>
          <cell r="D38" t="str">
            <v>ASHLAND</v>
          </cell>
          <cell r="E38" t="str">
            <v>OR</v>
          </cell>
          <cell r="F38" t="str">
            <v>975200000</v>
          </cell>
        </row>
        <row r="39">
          <cell r="A39" t="str">
            <v>078659</v>
          </cell>
          <cell r="B39" t="str">
            <v>ASSOCIATED VINTAGE GROUP</v>
          </cell>
          <cell r="C39" t="str">
            <v>3000 BOWEN AVE</v>
          </cell>
          <cell r="D39" t="str">
            <v>GRATON</v>
          </cell>
          <cell r="E39" t="str">
            <v>CA</v>
          </cell>
          <cell r="F39" t="str">
            <v>954440000</v>
          </cell>
        </row>
        <row r="40">
          <cell r="A40" t="str">
            <v>080881</v>
          </cell>
          <cell r="B40" t="str">
            <v>ASSOCIATED WINE DISTRIBUTORS</v>
          </cell>
          <cell r="C40" t="str">
            <v>3222 EHLERS LN</v>
          </cell>
          <cell r="D40" t="str">
            <v>ST HELENA</v>
          </cell>
          <cell r="E40" t="str">
            <v>CA</v>
          </cell>
          <cell r="F40" t="str">
            <v>945749657</v>
          </cell>
        </row>
        <row r="41">
          <cell r="A41" t="str">
            <v>369786</v>
          </cell>
          <cell r="B41" t="str">
            <v>ATOMIC ALE BREWPUB &amp; EATERY</v>
          </cell>
          <cell r="C41" t="str">
            <v>1015 LEE BLVD</v>
          </cell>
          <cell r="D41" t="str">
            <v>RICHLAND</v>
          </cell>
          <cell r="E41" t="str">
            <v>WA</v>
          </cell>
          <cell r="F41" t="str">
            <v>99352</v>
          </cell>
        </row>
        <row r="42">
          <cell r="A42" t="str">
            <v>080769</v>
          </cell>
          <cell r="B42" t="str">
            <v>AU BON CLIMAT</v>
          </cell>
          <cell r="C42" t="str">
            <v>4665 SANTA MARIA MESA RD</v>
          </cell>
          <cell r="D42" t="str">
            <v>SANTA MARIA</v>
          </cell>
          <cell r="E42" t="str">
            <v>CA</v>
          </cell>
          <cell r="F42" t="str">
            <v>934549638</v>
          </cell>
        </row>
        <row r="43">
          <cell r="A43" t="str">
            <v>367243</v>
          </cell>
          <cell r="B43" t="str">
            <v>AUDUBON CELLARS</v>
          </cell>
          <cell r="C43" t="str">
            <v>600 ADDISON ST</v>
          </cell>
          <cell r="D43" t="str">
            <v>BERKELEY</v>
          </cell>
          <cell r="E43" t="str">
            <v>CA</v>
          </cell>
          <cell r="F43" t="str">
            <v>947101920</v>
          </cell>
        </row>
        <row r="44">
          <cell r="A44" t="str">
            <v>071224</v>
          </cell>
          <cell r="B44" t="str">
            <v>AUGUST SCHELL BREWING COMPANY</v>
          </cell>
          <cell r="C44" t="str">
            <v>SCHELL'S PARK</v>
          </cell>
          <cell r="D44" t="str">
            <v>NEW ULM</v>
          </cell>
          <cell r="E44" t="str">
            <v>MN</v>
          </cell>
          <cell r="F44" t="str">
            <v>560730000</v>
          </cell>
        </row>
        <row r="45">
          <cell r="A45" t="str">
            <v>076514</v>
          </cell>
          <cell r="B45" t="str">
            <v>AUTUMN WIND VINEYARD</v>
          </cell>
          <cell r="C45" t="str">
            <v>15225 NE NORTH VALLEY RD</v>
          </cell>
          <cell r="D45" t="str">
            <v>NEWBERG</v>
          </cell>
          <cell r="E45" t="str">
            <v>OR</v>
          </cell>
          <cell r="F45" t="str">
            <v>971326525</v>
          </cell>
        </row>
        <row r="46">
          <cell r="A46" t="str">
            <v>361471</v>
          </cell>
          <cell r="B46" t="str">
            <v>B &amp; B DISTRIBUTORS</v>
          </cell>
          <cell r="C46" t="str">
            <v>6715 E MISSION</v>
          </cell>
          <cell r="D46" t="str">
            <v>SPOKANE</v>
          </cell>
          <cell r="E46" t="str">
            <v>WA</v>
          </cell>
          <cell r="F46" t="str">
            <v>992121196</v>
          </cell>
        </row>
        <row r="47">
          <cell r="A47" t="str">
            <v>359938</v>
          </cell>
          <cell r="B47" t="str">
            <v>B &amp; F DISTRIBUTING CO.</v>
          </cell>
          <cell r="C47" t="str">
            <v>3710 CHELAN HWY</v>
          </cell>
          <cell r="D47" t="str">
            <v>WENATCHEE</v>
          </cell>
          <cell r="E47" t="str">
            <v>WA</v>
          </cell>
          <cell r="F47" t="str">
            <v>988019624</v>
          </cell>
        </row>
        <row r="48">
          <cell r="A48" t="str">
            <v>076609</v>
          </cell>
          <cell r="B48" t="str">
            <v>B.R. COHN WINERY</v>
          </cell>
          <cell r="C48" t="str">
            <v>15140 SONOMA HWY</v>
          </cell>
          <cell r="D48" t="str">
            <v>GLEN ELLEN</v>
          </cell>
          <cell r="E48" t="str">
            <v>CA</v>
          </cell>
          <cell r="F48" t="str">
            <v>954429614</v>
          </cell>
        </row>
        <row r="49">
          <cell r="A49" t="str">
            <v>074602</v>
          </cell>
          <cell r="B49" t="str">
            <v>BABCOCK VINEYARDS</v>
          </cell>
          <cell r="C49" t="str">
            <v>5175 HWY 246</v>
          </cell>
          <cell r="D49" t="str">
            <v>LOMPOC</v>
          </cell>
          <cell r="E49" t="str">
            <v>CA</v>
          </cell>
          <cell r="F49" t="str">
            <v>934369513</v>
          </cell>
        </row>
        <row r="50">
          <cell r="A50" t="str">
            <v>073339</v>
          </cell>
          <cell r="B50" t="str">
            <v>BADGER MOUNTAIN VINEYARDS</v>
          </cell>
          <cell r="C50" t="str">
            <v>1106 S JURUPA</v>
          </cell>
          <cell r="D50" t="str">
            <v>KENNEWICK</v>
          </cell>
          <cell r="E50" t="str">
            <v>WA</v>
          </cell>
          <cell r="F50" t="str">
            <v>993379392</v>
          </cell>
        </row>
        <row r="51">
          <cell r="A51" t="str">
            <v>366392</v>
          </cell>
          <cell r="B51" t="str">
            <v>BAINBRIDGE ISLAND WINERY</v>
          </cell>
          <cell r="C51" t="str">
            <v>682 HWY 305 NE</v>
          </cell>
          <cell r="D51" t="str">
            <v>BAINBRIDGE ISLAND</v>
          </cell>
          <cell r="E51" t="str">
            <v>WA</v>
          </cell>
          <cell r="F51" t="str">
            <v>981100000</v>
          </cell>
        </row>
        <row r="52">
          <cell r="A52" t="str">
            <v>074690</v>
          </cell>
          <cell r="B52" t="str">
            <v>BALCOM &amp; MOE WINERY</v>
          </cell>
          <cell r="C52" t="str">
            <v>2520 N COMMERCIAL AVE</v>
          </cell>
          <cell r="D52" t="str">
            <v>PASCO</v>
          </cell>
          <cell r="E52" t="str">
            <v>WA</v>
          </cell>
          <cell r="F52" t="str">
            <v>993010000</v>
          </cell>
        </row>
        <row r="53">
          <cell r="A53" t="str">
            <v>079659</v>
          </cell>
          <cell r="B53" t="str">
            <v>BALLENTINE VINEYARDS</v>
          </cell>
          <cell r="C53" t="str">
            <v>2820 ST HELENA HWY NORTH</v>
          </cell>
          <cell r="D53" t="str">
            <v>ST HELENA</v>
          </cell>
          <cell r="E53" t="str">
            <v>CA</v>
          </cell>
          <cell r="F53" t="str">
            <v>945740000</v>
          </cell>
        </row>
        <row r="54">
          <cell r="A54" t="str">
            <v>360300</v>
          </cell>
          <cell r="B54" t="str">
            <v>BARGETTO WINERY</v>
          </cell>
          <cell r="C54" t="str">
            <v>3535 N MAIN ST</v>
          </cell>
          <cell r="D54" t="str">
            <v>SOQUEL</v>
          </cell>
          <cell r="E54" t="str">
            <v>CA</v>
          </cell>
          <cell r="F54" t="str">
            <v>950732530</v>
          </cell>
        </row>
        <row r="55">
          <cell r="A55" t="str">
            <v>080522</v>
          </cell>
          <cell r="B55" t="str">
            <v>BARNARD GRIFFIN</v>
          </cell>
          <cell r="C55" t="str">
            <v>878 TULIP LN</v>
          </cell>
          <cell r="D55" t="str">
            <v>RICHLAND</v>
          </cell>
          <cell r="E55" t="str">
            <v>WA</v>
          </cell>
          <cell r="F55" t="str">
            <v>993520000</v>
          </cell>
        </row>
        <row r="56">
          <cell r="A56" t="str">
            <v>081865</v>
          </cell>
          <cell r="B56" t="str">
            <v>BARNETT VINEYARDS</v>
          </cell>
          <cell r="C56" t="str">
            <v>4070 SPRING MOUNTAIN RD</v>
          </cell>
          <cell r="D56" t="str">
            <v>ST HELENA</v>
          </cell>
          <cell r="E56" t="str">
            <v>CA</v>
          </cell>
          <cell r="F56" t="str">
            <v>945749773</v>
          </cell>
        </row>
        <row r="57">
          <cell r="A57" t="str">
            <v>078976</v>
          </cell>
          <cell r="B57" t="str">
            <v>BATAVIA WINE CELLARS</v>
          </cell>
          <cell r="C57" t="str">
            <v>398 SCHOOL ST</v>
          </cell>
          <cell r="D57" t="str">
            <v>BATAVIA</v>
          </cell>
          <cell r="E57" t="str">
            <v>NY</v>
          </cell>
          <cell r="F57" t="str">
            <v>140203234</v>
          </cell>
        </row>
        <row r="58">
          <cell r="A58" t="str">
            <v>075146</v>
          </cell>
          <cell r="B58" t="str">
            <v>BAY FRONT BREWERY</v>
          </cell>
          <cell r="C58" t="str">
            <v>748 SW BAY BLVD</v>
          </cell>
          <cell r="D58" t="str">
            <v>NEWPORT</v>
          </cell>
          <cell r="E58" t="str">
            <v>OR</v>
          </cell>
          <cell r="F58" t="str">
            <v>973650000</v>
          </cell>
        </row>
        <row r="59">
          <cell r="A59" t="str">
            <v>081413</v>
          </cell>
          <cell r="B59" t="str">
            <v>BAYLISS &amp; FORTUNE VINEYARDS</v>
          </cell>
          <cell r="C59" t="str">
            <v>110 HORIZON DR STE 110</v>
          </cell>
          <cell r="D59" t="str">
            <v>RALEIGH</v>
          </cell>
          <cell r="E59" t="str">
            <v>NC</v>
          </cell>
          <cell r="F59" t="str">
            <v>276154927</v>
          </cell>
        </row>
        <row r="60">
          <cell r="A60" t="str">
            <v>075006</v>
          </cell>
          <cell r="B60" t="str">
            <v>BAYOU BREWING COMPANY</v>
          </cell>
          <cell r="C60" t="str">
            <v>1003 E TRENT AVE</v>
          </cell>
          <cell r="D60" t="str">
            <v>SPOKANE</v>
          </cell>
          <cell r="E60" t="str">
            <v>WA</v>
          </cell>
          <cell r="F60" t="str">
            <v>992020000</v>
          </cell>
        </row>
        <row r="61">
          <cell r="A61" t="str">
            <v>080647</v>
          </cell>
          <cell r="B61" t="str">
            <v>BEATTY BLACK SEARS WINE COMPANY</v>
          </cell>
          <cell r="C61" t="str">
            <v>1515 SPRING ST</v>
          </cell>
          <cell r="D61" t="str">
            <v>ST HELENA</v>
          </cell>
          <cell r="E61" t="str">
            <v>CA</v>
          </cell>
          <cell r="F61" t="str">
            <v>945740000</v>
          </cell>
        </row>
        <row r="62">
          <cell r="A62" t="str">
            <v>078266</v>
          </cell>
          <cell r="B62" t="str">
            <v>BEAUX FRERES</v>
          </cell>
          <cell r="C62" t="str">
            <v>15155 NE NORTH VALLEY RD</v>
          </cell>
          <cell r="D62" t="str">
            <v>NEWBERG</v>
          </cell>
          <cell r="E62" t="str">
            <v>OR</v>
          </cell>
          <cell r="F62" t="str">
            <v>971320000</v>
          </cell>
        </row>
        <row r="63">
          <cell r="A63" t="str">
            <v>081401</v>
          </cell>
          <cell r="B63" t="str">
            <v>BECKMEN VINEYARDS</v>
          </cell>
          <cell r="C63" t="str">
            <v>2670 ONTIVEROS RD</v>
          </cell>
          <cell r="D63" t="str">
            <v>LOS OLIVOS</v>
          </cell>
          <cell r="E63" t="str">
            <v>CA</v>
          </cell>
          <cell r="F63" t="str">
            <v>93441</v>
          </cell>
        </row>
        <row r="64">
          <cell r="A64" t="str">
            <v>079673</v>
          </cell>
          <cell r="B64" t="str">
            <v>BEL VINO IMPORTS</v>
          </cell>
          <cell r="C64" t="str">
            <v>19000 72ND AVE S</v>
          </cell>
          <cell r="D64" t="str">
            <v>KENT</v>
          </cell>
          <cell r="E64" t="str">
            <v>WA</v>
          </cell>
          <cell r="F64" t="str">
            <v>980321005</v>
          </cell>
        </row>
        <row r="65">
          <cell r="A65" t="str">
            <v>080930</v>
          </cell>
          <cell r="B65" t="str">
            <v>BELL TOWER BREWHOUSE</v>
          </cell>
          <cell r="C65" t="str">
            <v>707 SE 164TH AVE</v>
          </cell>
          <cell r="D65" t="str">
            <v>VANCOUVER</v>
          </cell>
          <cell r="E65" t="str">
            <v>WA</v>
          </cell>
          <cell r="F65" t="str">
            <v>986840000</v>
          </cell>
        </row>
        <row r="66">
          <cell r="A66" t="str">
            <v>079833</v>
          </cell>
          <cell r="B66" t="str">
            <v>BELL WINE CELLARS</v>
          </cell>
          <cell r="C66" t="str">
            <v>SUITE 13</v>
          </cell>
          <cell r="D66" t="str">
            <v>OAKVILLE</v>
          </cell>
          <cell r="E66" t="str">
            <v>CA</v>
          </cell>
          <cell r="F66" t="str">
            <v>945620000</v>
          </cell>
        </row>
        <row r="67">
          <cell r="A67" t="str">
            <v>082323</v>
          </cell>
          <cell r="B67" t="str">
            <v>BELLE PENTE VINEYARD &amp; WINERY</v>
          </cell>
          <cell r="C67" t="str">
            <v>12470 NE ROWLAND RD</v>
          </cell>
          <cell r="D67" t="str">
            <v>CARLTON</v>
          </cell>
          <cell r="E67" t="str">
            <v>OR</v>
          </cell>
          <cell r="F67" t="str">
            <v>971119543</v>
          </cell>
        </row>
        <row r="68">
          <cell r="A68" t="str">
            <v>367451</v>
          </cell>
          <cell r="B68" t="str">
            <v>BELVEDERE WINERY</v>
          </cell>
          <cell r="C68" t="str">
            <v>4035 WESTSIDE RD</v>
          </cell>
          <cell r="D68" t="str">
            <v>HEALDSBURG</v>
          </cell>
          <cell r="E68" t="str">
            <v>CA</v>
          </cell>
          <cell r="F68" t="str">
            <v>954489990</v>
          </cell>
        </row>
        <row r="69">
          <cell r="A69" t="str">
            <v>081466</v>
          </cell>
          <cell r="B69" t="str">
            <v>BENTON-LANE WINERY</v>
          </cell>
          <cell r="C69" t="str">
            <v>23924 TERRITORIAL HWY</v>
          </cell>
          <cell r="D69" t="str">
            <v>MONROE</v>
          </cell>
          <cell r="E69" t="str">
            <v>OR</v>
          </cell>
          <cell r="F69" t="str">
            <v>974569621</v>
          </cell>
        </row>
        <row r="70">
          <cell r="A70" t="str">
            <v>368406</v>
          </cell>
          <cell r="B70" t="str">
            <v>BENZIGER FAMILY WINERY &amp; VINEYARDS</v>
          </cell>
          <cell r="C70" t="str">
            <v>1883 LONDON RANCH RD</v>
          </cell>
          <cell r="D70" t="str">
            <v>GLEN ELLEN</v>
          </cell>
          <cell r="E70" t="str">
            <v>CA</v>
          </cell>
          <cell r="F70" t="str">
            <v>954429728</v>
          </cell>
        </row>
        <row r="71">
          <cell r="A71" t="str">
            <v>082028</v>
          </cell>
          <cell r="B71" t="str">
            <v>BERAN VINEYARDS, INC</v>
          </cell>
          <cell r="C71" t="str">
            <v>30088 SW EGGER RD</v>
          </cell>
          <cell r="D71" t="str">
            <v>HILLSBORO</v>
          </cell>
          <cell r="E71" t="str">
            <v>OR</v>
          </cell>
          <cell r="F71" t="str">
            <v>971239425</v>
          </cell>
        </row>
        <row r="72">
          <cell r="A72" t="str">
            <v>356975</v>
          </cell>
          <cell r="B72" t="str">
            <v>BERINGER WINE ESTATES COMPANY</v>
          </cell>
          <cell r="C72" t="str">
            <v>2000 MAIN ST</v>
          </cell>
          <cell r="D72" t="str">
            <v>ST HELENA</v>
          </cell>
          <cell r="E72" t="str">
            <v>CA</v>
          </cell>
          <cell r="F72" t="str">
            <v>945740111</v>
          </cell>
        </row>
        <row r="73">
          <cell r="A73" t="str">
            <v>077827</v>
          </cell>
          <cell r="B73" t="str">
            <v>BERNARDUS WINERY</v>
          </cell>
          <cell r="C73" t="str">
            <v>21810 PARROTT RANCH RD</v>
          </cell>
          <cell r="D73" t="str">
            <v>CARMEL VALLEY</v>
          </cell>
          <cell r="E73" t="str">
            <v>CA</v>
          </cell>
          <cell r="F73" t="str">
            <v>939240000</v>
          </cell>
        </row>
        <row r="74">
          <cell r="A74" t="str">
            <v>072027</v>
          </cell>
          <cell r="B74" t="str">
            <v>BETHEL HEIGHTS VINEYARD</v>
          </cell>
          <cell r="C74" t="str">
            <v>6060 BETHEL HEIGHTS RD NW</v>
          </cell>
          <cell r="D74" t="str">
            <v>SALEM</v>
          </cell>
          <cell r="E74" t="str">
            <v>OR</v>
          </cell>
          <cell r="F74" t="str">
            <v>973040000</v>
          </cell>
        </row>
        <row r="75">
          <cell r="A75" t="str">
            <v>081607</v>
          </cell>
          <cell r="B75" t="str">
            <v>BETTER BEVERAGE IMPORTERS</v>
          </cell>
          <cell r="C75" t="str">
            <v>410 NEW CHURCHMANS RD</v>
          </cell>
          <cell r="D75" t="str">
            <v>NEW CASTLE</v>
          </cell>
          <cell r="E75" t="str">
            <v>DE</v>
          </cell>
          <cell r="F75" t="str">
            <v>19720</v>
          </cell>
        </row>
        <row r="76">
          <cell r="A76" t="str">
            <v>081611</v>
          </cell>
          <cell r="B76" t="str">
            <v>BETZ FAMILY WINERY</v>
          </cell>
          <cell r="C76" t="str">
            <v>WDNVILLE COMMERCE CTR BLDG G</v>
          </cell>
          <cell r="D76" t="str">
            <v>WOODINVILLE</v>
          </cell>
          <cell r="E76" t="str">
            <v>WA</v>
          </cell>
          <cell r="F76" t="str">
            <v>980720000</v>
          </cell>
        </row>
        <row r="77">
          <cell r="A77" t="str">
            <v>363463</v>
          </cell>
          <cell r="B77" t="str">
            <v>BIANCHI VINEYARDS</v>
          </cell>
          <cell r="C77" t="str">
            <v>5806 MODOC AVE</v>
          </cell>
          <cell r="D77" t="str">
            <v>KERMAN</v>
          </cell>
          <cell r="E77" t="str">
            <v>CA</v>
          </cell>
          <cell r="F77" t="str">
            <v>936309526</v>
          </cell>
        </row>
        <row r="78">
          <cell r="A78" t="str">
            <v>075122</v>
          </cell>
          <cell r="B78" t="str">
            <v>BIANCO ROSSO IMPORTS</v>
          </cell>
          <cell r="C78" t="str">
            <v>1454 NW 45TH ST</v>
          </cell>
          <cell r="D78" t="str">
            <v>SEATTLE</v>
          </cell>
          <cell r="E78" t="str">
            <v>WA</v>
          </cell>
          <cell r="F78" t="str">
            <v>981073328</v>
          </cell>
        </row>
        <row r="79">
          <cell r="A79" t="str">
            <v>078927</v>
          </cell>
          <cell r="B79" t="str">
            <v>BIG HORN BREWING CO./RAM FAMILY RESTAURANT &amp;</v>
          </cell>
          <cell r="C79" t="str">
            <v>103 35TH AVE SE</v>
          </cell>
          <cell r="D79" t="str">
            <v>PUYALLUP</v>
          </cell>
          <cell r="E79" t="str">
            <v>WA</v>
          </cell>
          <cell r="F79" t="str">
            <v>983740000</v>
          </cell>
        </row>
        <row r="80">
          <cell r="A80" t="str">
            <v>079640</v>
          </cell>
          <cell r="B80" t="str">
            <v>BIG HORN BREWING COMPANY</v>
          </cell>
          <cell r="C80" t="str">
            <v>908 N HOWARD ST</v>
          </cell>
          <cell r="D80" t="str">
            <v>SPOKANE</v>
          </cell>
          <cell r="E80" t="str">
            <v>WA</v>
          </cell>
          <cell r="F80" t="str">
            <v>992010000</v>
          </cell>
        </row>
        <row r="81">
          <cell r="A81" t="str">
            <v>072408</v>
          </cell>
          <cell r="B81" t="str">
            <v>BIG SKY BREWING COMPANY</v>
          </cell>
          <cell r="C81" t="str">
            <v>120 HICKORY ST STE A</v>
          </cell>
          <cell r="D81" t="str">
            <v>MISSOULA</v>
          </cell>
          <cell r="E81" t="str">
            <v>MT</v>
          </cell>
          <cell r="F81" t="str">
            <v>598010000</v>
          </cell>
        </row>
        <row r="82">
          <cell r="A82" t="str">
            <v>070371</v>
          </cell>
          <cell r="B82" t="str">
            <v>BIG TIME BREWING COMPANY</v>
          </cell>
          <cell r="C82" t="str">
            <v>4133 UNIVERSITY WAY NE</v>
          </cell>
          <cell r="D82" t="str">
            <v>SEATTLE</v>
          </cell>
          <cell r="E82" t="str">
            <v>WA</v>
          </cell>
          <cell r="F82" t="str">
            <v>981056213</v>
          </cell>
        </row>
        <row r="83">
          <cell r="A83" t="str">
            <v>079079</v>
          </cell>
          <cell r="B83" t="str">
            <v>BIRCHFIELD WINERY</v>
          </cell>
          <cell r="C83" t="str">
            <v>921 MIDDLE FORK RD</v>
          </cell>
          <cell r="D83" t="str">
            <v>ONALASKA</v>
          </cell>
          <cell r="E83" t="str">
            <v>WA</v>
          </cell>
          <cell r="F83" t="str">
            <v>985700000</v>
          </cell>
        </row>
        <row r="84">
          <cell r="A84" t="str">
            <v>071395</v>
          </cell>
          <cell r="B84" t="str">
            <v>BISHOP WINE DISTRIBUTORS</v>
          </cell>
          <cell r="C84" t="str">
            <v>2503 SE HIDDEN WY BLDG 10 #130</v>
          </cell>
          <cell r="D84" t="str">
            <v>VANCOUVER</v>
          </cell>
          <cell r="E84" t="str">
            <v>WA</v>
          </cell>
          <cell r="F84" t="str">
            <v>986610000</v>
          </cell>
        </row>
        <row r="85">
          <cell r="A85" t="str">
            <v>081702</v>
          </cell>
          <cell r="B85" t="str">
            <v>BLACK DIAMOND WINERY</v>
          </cell>
          <cell r="C85" t="str">
            <v>2976 BLACK DIAMOND RD</v>
          </cell>
          <cell r="D85" t="str">
            <v>PORT ANGELES</v>
          </cell>
          <cell r="E85" t="str">
            <v>WA</v>
          </cell>
          <cell r="F85" t="str">
            <v>98363</v>
          </cell>
        </row>
        <row r="86">
          <cell r="A86" t="str">
            <v>361115</v>
          </cell>
          <cell r="B86" t="str">
            <v>BLACK HILLS DISTRIBUTING COMPANY</v>
          </cell>
          <cell r="C86" t="str">
            <v>6080 LINDERSON WAY</v>
          </cell>
          <cell r="D86" t="str">
            <v>TUMWATER</v>
          </cell>
          <cell r="E86" t="str">
            <v>WA</v>
          </cell>
          <cell r="F86" t="str">
            <v>985015297</v>
          </cell>
        </row>
        <row r="87">
          <cell r="A87" t="str">
            <v>076761</v>
          </cell>
          <cell r="B87" t="str">
            <v>BLACK MOUNTAIN BREWING CO., INC.</v>
          </cell>
          <cell r="C87" t="str">
            <v>6245 E CAVE CREEK RD</v>
          </cell>
          <cell r="D87" t="str">
            <v>CAVE CREEK</v>
          </cell>
          <cell r="E87" t="str">
            <v>AZ</v>
          </cell>
          <cell r="F87" t="str">
            <v>853310000</v>
          </cell>
        </row>
        <row r="88">
          <cell r="A88" t="str">
            <v>082160</v>
          </cell>
          <cell r="B88" t="str">
            <v>BLACK ROCK WINEWORKS LLC</v>
          </cell>
          <cell r="C88" t="str">
            <v>171 WAVERLY DR</v>
          </cell>
          <cell r="D88" t="str">
            <v>PASADENA</v>
          </cell>
          <cell r="E88" t="str">
            <v>CA</v>
          </cell>
          <cell r="F88" t="str">
            <v>91105</v>
          </cell>
        </row>
        <row r="89">
          <cell r="A89" t="str">
            <v>368807</v>
          </cell>
          <cell r="B89" t="str">
            <v>BLACKWOOD CANYON VINTNERS</v>
          </cell>
          <cell r="C89" t="str">
            <v>RR 2 BOX 2169H</v>
          </cell>
          <cell r="D89" t="str">
            <v>BENTON CITY</v>
          </cell>
          <cell r="E89" t="str">
            <v>WA</v>
          </cell>
          <cell r="F89" t="str">
            <v>993209802</v>
          </cell>
        </row>
        <row r="90">
          <cell r="A90" t="str">
            <v>079507</v>
          </cell>
          <cell r="B90" t="str">
            <v>BODEGAS</v>
          </cell>
          <cell r="C90" t="str">
            <v>5704 37TH AVE NE</v>
          </cell>
          <cell r="D90" t="str">
            <v>SEATTLE</v>
          </cell>
          <cell r="E90" t="str">
            <v>WA</v>
          </cell>
          <cell r="F90" t="str">
            <v>981050000</v>
          </cell>
        </row>
        <row r="91">
          <cell r="A91" t="str">
            <v>080685</v>
          </cell>
          <cell r="B91" t="str">
            <v>BOEGER WINERY</v>
          </cell>
          <cell r="C91" t="str">
            <v>1709 CARSON RD</v>
          </cell>
          <cell r="D91" t="str">
            <v>PLACERVILLE</v>
          </cell>
          <cell r="E91" t="str">
            <v>CA</v>
          </cell>
          <cell r="F91" t="str">
            <v>956670000</v>
          </cell>
        </row>
        <row r="92">
          <cell r="A92" t="str">
            <v>073079</v>
          </cell>
          <cell r="B92" t="str">
            <v>BOGLE VINEYARDS</v>
          </cell>
          <cell r="C92" t="str">
            <v>37783 COUNTY RD 144</v>
          </cell>
          <cell r="D92" t="str">
            <v>CLARKSBURG</v>
          </cell>
          <cell r="E92" t="str">
            <v>CA</v>
          </cell>
          <cell r="F92" t="str">
            <v>956120000</v>
          </cell>
        </row>
        <row r="93">
          <cell r="A93" t="str">
            <v>368352</v>
          </cell>
          <cell r="B93" t="str">
            <v>BONAIR WINERY</v>
          </cell>
          <cell r="C93" t="str">
            <v>500 S BONAIR RD</v>
          </cell>
          <cell r="D93" t="str">
            <v>ZILLAH</v>
          </cell>
          <cell r="E93" t="str">
            <v>WA</v>
          </cell>
          <cell r="F93" t="str">
            <v>989539750</v>
          </cell>
        </row>
        <row r="94">
          <cell r="A94" t="str">
            <v>072066</v>
          </cell>
          <cell r="B94" t="str">
            <v>BONNY DOON VINEYARD</v>
          </cell>
          <cell r="C94" t="str">
            <v>10 PINE FLAT RD</v>
          </cell>
          <cell r="D94" t="str">
            <v>SANTA CRUZ</v>
          </cell>
          <cell r="E94" t="str">
            <v>CA</v>
          </cell>
          <cell r="F94" t="str">
            <v>950600000</v>
          </cell>
        </row>
        <row r="95">
          <cell r="A95" t="str">
            <v>078015</v>
          </cell>
          <cell r="B95" t="str">
            <v>BOOKWALTER WINERY</v>
          </cell>
          <cell r="C95" t="str">
            <v>894 TULIP LANE</v>
          </cell>
          <cell r="D95" t="str">
            <v>RICHLAND</v>
          </cell>
          <cell r="E95" t="str">
            <v>WA</v>
          </cell>
          <cell r="F95" t="str">
            <v>993528588</v>
          </cell>
        </row>
        <row r="96">
          <cell r="A96" t="str">
            <v>082319</v>
          </cell>
          <cell r="B96" t="str">
            <v>BORDEAUX WINE LOCATORS</v>
          </cell>
          <cell r="C96" t="str">
            <v>2950 32ND AVE SW</v>
          </cell>
          <cell r="D96" t="str">
            <v>TUMWATER</v>
          </cell>
          <cell r="E96" t="str">
            <v>WA</v>
          </cell>
          <cell r="F96" t="str">
            <v>985120000</v>
          </cell>
        </row>
        <row r="97">
          <cell r="A97" t="str">
            <v>080511</v>
          </cell>
          <cell r="B97" t="str">
            <v>BOSTON BEER BRANDS</v>
          </cell>
          <cell r="C97" t="str">
            <v>BRIDGEWATER MILL MALL</v>
          </cell>
          <cell r="D97" t="str">
            <v>BRIDGEWATER</v>
          </cell>
          <cell r="E97" t="str">
            <v>VT</v>
          </cell>
          <cell r="F97" t="str">
            <v>050340000</v>
          </cell>
        </row>
        <row r="98">
          <cell r="A98" t="str">
            <v>076527</v>
          </cell>
          <cell r="B98" t="str">
            <v>BOSTON BEER COMPANY</v>
          </cell>
          <cell r="C98" t="str">
            <v>3340 LIBERTY AVE</v>
          </cell>
          <cell r="D98" t="str">
            <v>PITTSBURGH</v>
          </cell>
          <cell r="E98" t="str">
            <v>PA</v>
          </cell>
          <cell r="F98" t="str">
            <v>152010000</v>
          </cell>
        </row>
        <row r="99">
          <cell r="A99" t="str">
            <v>080284</v>
          </cell>
          <cell r="B99" t="str">
            <v>BOSTON BEER COMPANY</v>
          </cell>
          <cell r="C99" t="str">
            <v>30 GERMANIA ST</v>
          </cell>
          <cell r="D99" t="str">
            <v>BOSTON</v>
          </cell>
          <cell r="E99" t="str">
            <v>MA</v>
          </cell>
          <cell r="F99" t="str">
            <v>021300000</v>
          </cell>
        </row>
        <row r="100">
          <cell r="A100" t="str">
            <v>070555</v>
          </cell>
          <cell r="B100" t="str">
            <v>BOUCHAINE VINEYARDS</v>
          </cell>
          <cell r="C100" t="str">
            <v>1075 BUCHLI STATION RD</v>
          </cell>
          <cell r="D100" t="str">
            <v>NAPA</v>
          </cell>
          <cell r="E100" t="str">
            <v>CA</v>
          </cell>
          <cell r="F100" t="str">
            <v>945590000</v>
          </cell>
        </row>
        <row r="101">
          <cell r="A101" t="str">
            <v>078372</v>
          </cell>
          <cell r="B101" t="str">
            <v>BOUNDARY BAY BREWERY AND BISTRO</v>
          </cell>
          <cell r="C101" t="str">
            <v>1107 RAILROAD AVE</v>
          </cell>
          <cell r="D101" t="str">
            <v>BELLINGHAM</v>
          </cell>
          <cell r="E101" t="str">
            <v>WA</v>
          </cell>
          <cell r="F101" t="str">
            <v>982250000</v>
          </cell>
        </row>
        <row r="102">
          <cell r="A102" t="str">
            <v>081619</v>
          </cell>
          <cell r="B102" t="str">
            <v>BRANCASI ITALIAN IMPORTS</v>
          </cell>
          <cell r="C102" t="str">
            <v>8955 WATSON PL</v>
          </cell>
          <cell r="D102" t="str">
            <v>BREMERTON</v>
          </cell>
          <cell r="E102" t="str">
            <v>WA</v>
          </cell>
          <cell r="F102" t="str">
            <v>983110000</v>
          </cell>
        </row>
        <row r="103">
          <cell r="A103" t="str">
            <v>080334</v>
          </cell>
          <cell r="B103" t="str">
            <v>BRAND PARTNERS, L.L.C.</v>
          </cell>
          <cell r="C103" t="str">
            <v>3000 BOWEN AVE</v>
          </cell>
          <cell r="D103" t="str">
            <v>GRATON</v>
          </cell>
          <cell r="E103" t="str">
            <v>CA</v>
          </cell>
          <cell r="F103" t="str">
            <v>954440000</v>
          </cell>
        </row>
        <row r="104">
          <cell r="A104" t="str">
            <v>074370</v>
          </cell>
          <cell r="B104" t="str">
            <v>BRAREN PAULI WINERY</v>
          </cell>
          <cell r="C104" t="str">
            <v>1611 SPRING HILL RD</v>
          </cell>
          <cell r="D104" t="str">
            <v>PETALUMA</v>
          </cell>
          <cell r="E104" t="str">
            <v>CA</v>
          </cell>
          <cell r="F104" t="str">
            <v>949529699</v>
          </cell>
        </row>
        <row r="105">
          <cell r="A105" t="str">
            <v>368413</v>
          </cell>
          <cell r="B105" t="str">
            <v>BREMERTON ICE AND FUEL</v>
          </cell>
          <cell r="C105" t="str">
            <v>111 BRUENN AVE</v>
          </cell>
          <cell r="D105" t="str">
            <v>BREMERTON</v>
          </cell>
          <cell r="E105" t="str">
            <v>WA</v>
          </cell>
          <cell r="F105" t="str">
            <v>983129998</v>
          </cell>
        </row>
        <row r="106">
          <cell r="A106" t="str">
            <v>081959</v>
          </cell>
          <cell r="B106" t="str">
            <v>BREWERY OMMEGANG</v>
          </cell>
          <cell r="C106" t="str">
            <v>656 COUNTY HIGHWAY 33</v>
          </cell>
          <cell r="D106" t="str">
            <v>COOPERSTOWN</v>
          </cell>
          <cell r="E106" t="str">
            <v>NY</v>
          </cell>
          <cell r="F106" t="str">
            <v>133264737</v>
          </cell>
        </row>
        <row r="107">
          <cell r="A107" t="str">
            <v>079577</v>
          </cell>
          <cell r="B107" t="str">
            <v>BRICK HOUSE WINE COMPANY</v>
          </cell>
          <cell r="C107" t="str">
            <v>18200 LEWIS ROGERS LN</v>
          </cell>
          <cell r="D107" t="str">
            <v>NEWBERG</v>
          </cell>
          <cell r="E107" t="str">
            <v>OR</v>
          </cell>
          <cell r="F107" t="str">
            <v>97132</v>
          </cell>
        </row>
        <row r="108">
          <cell r="A108" t="str">
            <v>070657</v>
          </cell>
          <cell r="B108" t="str">
            <v>BRIDGEPORT BREWING COMPANY</v>
          </cell>
          <cell r="C108" t="str">
            <v>1313 NW MARSHALL</v>
          </cell>
          <cell r="D108" t="str">
            <v>PORTLAND</v>
          </cell>
          <cell r="E108" t="str">
            <v>OR</v>
          </cell>
          <cell r="F108" t="str">
            <v>972090000</v>
          </cell>
        </row>
        <row r="109">
          <cell r="A109" t="str">
            <v>074970</v>
          </cell>
          <cell r="B109" t="str">
            <v>BRIDGEVIEW VINEYARDS</v>
          </cell>
          <cell r="C109" t="str">
            <v>4210 HOLLAND LOOP RD</v>
          </cell>
          <cell r="D109" t="str">
            <v>CAVE JUNCTION</v>
          </cell>
          <cell r="E109" t="str">
            <v>OR</v>
          </cell>
          <cell r="F109" t="str">
            <v>975239758</v>
          </cell>
        </row>
        <row r="110">
          <cell r="A110" t="str">
            <v>082159</v>
          </cell>
          <cell r="B110" t="str">
            <v>BRIGGS &amp; SONS WINE MAKING CO</v>
          </cell>
          <cell r="C110" t="str">
            <v>ONE KIRKLAND RANCH ROAD</v>
          </cell>
          <cell r="D110" t="str">
            <v>NAPA</v>
          </cell>
          <cell r="E110" t="str">
            <v>CA</v>
          </cell>
          <cell r="F110" t="str">
            <v>945580000</v>
          </cell>
        </row>
        <row r="111">
          <cell r="A111" t="str">
            <v>076607</v>
          </cell>
          <cell r="B111" t="str">
            <v>BROADLEY VINEYARDS</v>
          </cell>
          <cell r="C111" t="str">
            <v>265 S 5TH ST</v>
          </cell>
          <cell r="D111" t="str">
            <v>MONROE</v>
          </cell>
          <cell r="E111" t="str">
            <v>OR</v>
          </cell>
          <cell r="F111" t="str">
            <v>974560000</v>
          </cell>
        </row>
        <row r="112">
          <cell r="A112" t="str">
            <v>360402</v>
          </cell>
          <cell r="B112" t="str">
            <v>BRONCO WINE COMPANY</v>
          </cell>
          <cell r="C112" t="str">
            <v>6342 BYSTRUM RD</v>
          </cell>
          <cell r="D112" t="str">
            <v>CERES</v>
          </cell>
          <cell r="E112" t="str">
            <v>CA</v>
          </cell>
          <cell r="F112" t="str">
            <v>953070000</v>
          </cell>
        </row>
        <row r="113">
          <cell r="A113" t="str">
            <v>081387</v>
          </cell>
          <cell r="B113" t="str">
            <v>BROWAR POLSKA INC.</v>
          </cell>
          <cell r="C113" t="str">
            <v>16716 68TH AVE NE #B-6</v>
          </cell>
          <cell r="D113" t="str">
            <v>KENMORE</v>
          </cell>
          <cell r="E113" t="str">
            <v>WA</v>
          </cell>
          <cell r="F113" t="str">
            <v>980284273</v>
          </cell>
        </row>
        <row r="114">
          <cell r="A114" t="str">
            <v>081239</v>
          </cell>
          <cell r="B114" t="str">
            <v>BROWN-FORMAN BEVERAGES WORLDWIDE</v>
          </cell>
          <cell r="C114" t="str">
            <v>1908 HOWARD STREET</v>
          </cell>
          <cell r="D114" t="str">
            <v>LOUISVILLE</v>
          </cell>
          <cell r="E114" t="str">
            <v>KY</v>
          </cell>
          <cell r="F114" t="str">
            <v>402100000</v>
          </cell>
        </row>
        <row r="115">
          <cell r="A115" t="str">
            <v>071421</v>
          </cell>
          <cell r="B115" t="str">
            <v>BRUTOCAO CELLARS</v>
          </cell>
          <cell r="C115" t="str">
            <v>2300 HWY 175</v>
          </cell>
          <cell r="D115" t="str">
            <v>HOPLAND</v>
          </cell>
          <cell r="E115" t="str">
            <v>CA</v>
          </cell>
          <cell r="F115" t="str">
            <v>954490000</v>
          </cell>
        </row>
        <row r="116">
          <cell r="A116" t="str">
            <v>079790</v>
          </cell>
          <cell r="B116" t="str">
            <v>BRYANT VINEYARDS</v>
          </cell>
          <cell r="C116" t="str">
            <v>BLDG A  RM 2   SUITE 4</v>
          </cell>
          <cell r="D116" t="str">
            <v>OAKVILLE</v>
          </cell>
          <cell r="E116" t="str">
            <v>CA</v>
          </cell>
          <cell r="F116" t="str">
            <v>94562</v>
          </cell>
        </row>
        <row r="117">
          <cell r="A117" t="str">
            <v>369111</v>
          </cell>
          <cell r="B117" t="str">
            <v>BUEHLER VINEYARDS</v>
          </cell>
          <cell r="C117" t="str">
            <v>820 GREENFIELD RD</v>
          </cell>
          <cell r="D117" t="str">
            <v>ST HELENA</v>
          </cell>
          <cell r="E117" t="str">
            <v>CA</v>
          </cell>
          <cell r="F117" t="str">
            <v>945740000</v>
          </cell>
        </row>
        <row r="118">
          <cell r="A118" t="str">
            <v>361432</v>
          </cell>
          <cell r="B118" t="str">
            <v>BUENA VISTA WINERY</v>
          </cell>
          <cell r="C118" t="str">
            <v>27000 RAMAL RD</v>
          </cell>
          <cell r="D118" t="str">
            <v>SONOMA</v>
          </cell>
          <cell r="E118" t="str">
            <v>CA</v>
          </cell>
          <cell r="F118" t="str">
            <v>954760182</v>
          </cell>
        </row>
        <row r="119">
          <cell r="A119" t="str">
            <v>080693</v>
          </cell>
          <cell r="B119" t="str">
            <v>BUNCHGRASS WINERY</v>
          </cell>
          <cell r="C119" t="str">
            <v>RR 5_BOX 131</v>
          </cell>
          <cell r="D119" t="str">
            <v>WALLA WALLA</v>
          </cell>
          <cell r="E119" t="str">
            <v>WA</v>
          </cell>
          <cell r="F119" t="str">
            <v>99362</v>
          </cell>
        </row>
        <row r="120">
          <cell r="A120" t="str">
            <v>360155</v>
          </cell>
          <cell r="B120" t="str">
            <v>BURGESS CELLARS INC.</v>
          </cell>
          <cell r="C120" t="str">
            <v>1108 DEER PARK RD</v>
          </cell>
          <cell r="D120" t="str">
            <v>ST HELENA</v>
          </cell>
          <cell r="E120" t="str">
            <v>CA</v>
          </cell>
          <cell r="F120" t="str">
            <v>945740000</v>
          </cell>
        </row>
        <row r="121">
          <cell r="A121" t="str">
            <v>082121</v>
          </cell>
          <cell r="B121" t="str">
            <v>BUTTE CREEK BREWING COMPANY</v>
          </cell>
          <cell r="C121" t="str">
            <v>945 W 2ND ST</v>
          </cell>
          <cell r="D121" t="str">
            <v>CHICO</v>
          </cell>
          <cell r="E121" t="str">
            <v>CA</v>
          </cell>
          <cell r="F121" t="str">
            <v>95928</v>
          </cell>
        </row>
        <row r="122">
          <cell r="A122" t="str">
            <v>076735</v>
          </cell>
          <cell r="B122" t="str">
            <v>BYINGTON WINERY &amp; VINEYARDS, INC.</v>
          </cell>
          <cell r="C122" t="str">
            <v>21850 BEAR CREEK RD</v>
          </cell>
          <cell r="D122" t="str">
            <v>LOS GATOS</v>
          </cell>
          <cell r="E122" t="str">
            <v>CA</v>
          </cell>
          <cell r="F122" t="str">
            <v>950300000</v>
          </cell>
        </row>
        <row r="123">
          <cell r="A123" t="str">
            <v>074104</v>
          </cell>
          <cell r="B123" t="str">
            <v>BYRON VINEYARD &amp; WINERY</v>
          </cell>
          <cell r="C123" t="str">
            <v>5230 TEPUSQUET CANYON RD</v>
          </cell>
          <cell r="D123" t="str">
            <v>SANTA MARIA</v>
          </cell>
          <cell r="E123" t="str">
            <v>CA</v>
          </cell>
          <cell r="F123" t="str">
            <v>934549548</v>
          </cell>
        </row>
        <row r="124">
          <cell r="A124" t="str">
            <v>357023</v>
          </cell>
          <cell r="B124" t="str">
            <v>C MONDAVI &amp; SONS</v>
          </cell>
          <cell r="C124" t="str">
            <v>2800 MAIN ST</v>
          </cell>
          <cell r="D124" t="str">
            <v>ST HELENA</v>
          </cell>
          <cell r="E124" t="str">
            <v>CA</v>
          </cell>
          <cell r="F124" t="str">
            <v>945740000</v>
          </cell>
        </row>
        <row r="125">
          <cell r="A125" t="str">
            <v>366776</v>
          </cell>
          <cell r="B125" t="str">
            <v>C.I. SHENANIGAN'S - RUSTON</v>
          </cell>
          <cell r="C125" t="str">
            <v>3017 RUSTON WAY</v>
          </cell>
          <cell r="D125" t="str">
            <v>TACOMA</v>
          </cell>
          <cell r="E125" t="str">
            <v>WA</v>
          </cell>
          <cell r="F125" t="str">
            <v>984010000</v>
          </cell>
        </row>
        <row r="126">
          <cell r="A126" t="str">
            <v>361986</v>
          </cell>
          <cell r="B126" t="str">
            <v>C.I. SHENANIGAN'S SEAFOOD CHOPHOUSE BREWERY</v>
          </cell>
          <cell r="C126" t="str">
            <v>332 SPOKANE FALLS CT</v>
          </cell>
          <cell r="D126" t="str">
            <v>SPOKANE</v>
          </cell>
          <cell r="E126" t="str">
            <v>WA</v>
          </cell>
          <cell r="F126" t="str">
            <v>992010000</v>
          </cell>
        </row>
        <row r="127">
          <cell r="A127" t="str">
            <v>082161</v>
          </cell>
          <cell r="B127" t="str">
            <v>CACHE CELLARS</v>
          </cell>
          <cell r="C127" t="str">
            <v>PUTAH CREEK ON PEDRICK RD</v>
          </cell>
          <cell r="D127" t="str">
            <v>DAVIS</v>
          </cell>
          <cell r="E127" t="str">
            <v>CA</v>
          </cell>
          <cell r="F127" t="str">
            <v>956169604</v>
          </cell>
        </row>
        <row r="128">
          <cell r="A128" t="str">
            <v>081682</v>
          </cell>
          <cell r="B128" t="str">
            <v>CADENCE</v>
          </cell>
          <cell r="C128" t="str">
            <v>432 YALE AVE N</v>
          </cell>
          <cell r="D128" t="str">
            <v>SEATTLE</v>
          </cell>
          <cell r="E128" t="str">
            <v>WA</v>
          </cell>
          <cell r="F128" t="str">
            <v>98109</v>
          </cell>
        </row>
        <row r="129">
          <cell r="A129" t="str">
            <v>080386</v>
          </cell>
          <cell r="B129" t="str">
            <v>CAFARO CELLARS</v>
          </cell>
          <cell r="C129" t="str">
            <v>1591 DEAN YORK LN</v>
          </cell>
          <cell r="D129" t="str">
            <v>ST HELENA</v>
          </cell>
          <cell r="E129" t="str">
            <v>CA</v>
          </cell>
          <cell r="F129" t="str">
            <v>945740000</v>
          </cell>
        </row>
        <row r="130">
          <cell r="A130" t="str">
            <v>365491</v>
          </cell>
          <cell r="B130" t="str">
            <v>CAFE JUANITA</v>
          </cell>
          <cell r="C130" t="str">
            <v>9702 NE 120TH PL</v>
          </cell>
          <cell r="D130" t="str">
            <v>KIRKLAND</v>
          </cell>
          <cell r="E130" t="str">
            <v>WA</v>
          </cell>
          <cell r="F130" t="str">
            <v>980340000</v>
          </cell>
        </row>
        <row r="131">
          <cell r="A131" t="str">
            <v>368865</v>
          </cell>
          <cell r="B131" t="str">
            <v>CAIN CELLARS</v>
          </cell>
          <cell r="C131" t="str">
            <v>3800 LANGTRY RD</v>
          </cell>
          <cell r="D131" t="str">
            <v>SAINT HELENA</v>
          </cell>
          <cell r="E131" t="str">
            <v>CA</v>
          </cell>
          <cell r="F131" t="str">
            <v>945749772</v>
          </cell>
        </row>
        <row r="132">
          <cell r="A132" t="str">
            <v>364496</v>
          </cell>
          <cell r="B132" t="str">
            <v>CAKEBREAD CELLARS</v>
          </cell>
          <cell r="C132" t="str">
            <v>8300 ST HELENA HWY</v>
          </cell>
          <cell r="D132" t="str">
            <v>RUTHERFORD</v>
          </cell>
          <cell r="E132" t="str">
            <v>CA</v>
          </cell>
          <cell r="F132" t="str">
            <v>945730000</v>
          </cell>
        </row>
        <row r="133">
          <cell r="A133" t="str">
            <v>363195</v>
          </cell>
          <cell r="B133" t="str">
            <v>CALERA WINE COMPANY</v>
          </cell>
          <cell r="C133" t="str">
            <v>11300 CIENEGA RD</v>
          </cell>
          <cell r="D133" t="str">
            <v>HOLLISTER</v>
          </cell>
          <cell r="E133" t="str">
            <v>CA</v>
          </cell>
          <cell r="F133" t="str">
            <v>950239619</v>
          </cell>
        </row>
        <row r="134">
          <cell r="A134" t="str">
            <v>080243</v>
          </cell>
          <cell r="B134" t="str">
            <v>CALIFORNIA CIDER COMPANY</v>
          </cell>
          <cell r="C134" t="str">
            <v>3000 BOWEN STREET</v>
          </cell>
          <cell r="D134" t="str">
            <v>GRATON</v>
          </cell>
          <cell r="E134" t="str">
            <v>CA</v>
          </cell>
          <cell r="F134" t="str">
            <v>954440000</v>
          </cell>
        </row>
        <row r="135">
          <cell r="A135" t="str">
            <v>368912</v>
          </cell>
          <cell r="B135" t="str">
            <v>CALIFORNIA WINE COMPANY</v>
          </cell>
          <cell r="C135" t="str">
            <v>155 CHERRY CREEK</v>
          </cell>
          <cell r="D135" t="str">
            <v>CLOVERDALE</v>
          </cell>
          <cell r="E135" t="str">
            <v>CA</v>
          </cell>
          <cell r="F135" t="str">
            <v>954253807</v>
          </cell>
        </row>
        <row r="136">
          <cell r="A136" t="str">
            <v>077435</v>
          </cell>
          <cell r="B136" t="str">
            <v>CAMARADERIE CELLARS</v>
          </cell>
          <cell r="C136" t="str">
            <v>334 BENSON RD</v>
          </cell>
          <cell r="D136" t="str">
            <v>PORT ANGELES</v>
          </cell>
          <cell r="E136" t="str">
            <v>WA</v>
          </cell>
          <cell r="F136" t="str">
            <v>983630000</v>
          </cell>
        </row>
        <row r="137">
          <cell r="A137" t="str">
            <v>354369</v>
          </cell>
          <cell r="B137" t="str">
            <v>CAMMARANO BROS.</v>
          </cell>
          <cell r="C137" t="str">
            <v>2324 CENTER ST</v>
          </cell>
          <cell r="D137" t="str">
            <v>TACOMA</v>
          </cell>
          <cell r="E137" t="str">
            <v>WA</v>
          </cell>
          <cell r="F137" t="str">
            <v>984097639</v>
          </cell>
        </row>
        <row r="138">
          <cell r="A138" t="str">
            <v>363955</v>
          </cell>
          <cell r="B138" t="str">
            <v>CAMMARANO BROS.</v>
          </cell>
          <cell r="C138" t="str">
            <v>3108 29TH AVE SW</v>
          </cell>
          <cell r="D138" t="str">
            <v>TUMWATER</v>
          </cell>
          <cell r="E138" t="str">
            <v>WA</v>
          </cell>
          <cell r="F138" t="str">
            <v>985126174</v>
          </cell>
        </row>
        <row r="139">
          <cell r="A139" t="str">
            <v>081056</v>
          </cell>
          <cell r="B139" t="str">
            <v>CAMO BREWING CO., INC.</v>
          </cell>
          <cell r="C139" t="str">
            <v>3305 SPRING MOUNTAIN RD STE 60</v>
          </cell>
          <cell r="D139" t="str">
            <v>LAS VEGAS</v>
          </cell>
          <cell r="E139" t="str">
            <v>NV</v>
          </cell>
          <cell r="F139" t="str">
            <v>891020000</v>
          </cell>
        </row>
        <row r="140">
          <cell r="A140" t="str">
            <v>368683</v>
          </cell>
          <cell r="B140" t="str">
            <v>CANANDAIGUA WINE COMPANY</v>
          </cell>
          <cell r="C140" t="str">
            <v>116 BUFFALO ST</v>
          </cell>
          <cell r="D140" t="str">
            <v>CANANDAIGUA</v>
          </cell>
          <cell r="E140" t="str">
            <v>NY</v>
          </cell>
          <cell r="F140" t="str">
            <v>144241086</v>
          </cell>
        </row>
        <row r="141">
          <cell r="A141" t="str">
            <v>078633</v>
          </cell>
          <cell r="B141" t="str">
            <v>CANOE RIDGE VINEYARD</v>
          </cell>
          <cell r="C141" t="str">
            <v>1102 W CHERRY</v>
          </cell>
          <cell r="D141" t="str">
            <v>WALLA WALLA</v>
          </cell>
          <cell r="E141" t="str">
            <v>WA</v>
          </cell>
          <cell r="F141" t="str">
            <v>993620000</v>
          </cell>
        </row>
        <row r="142">
          <cell r="A142" t="str">
            <v>081384</v>
          </cell>
          <cell r="B142" t="str">
            <v>CAPARONE WINERY</v>
          </cell>
          <cell r="C142" t="str">
            <v>2280 SAN MARCOS RD</v>
          </cell>
          <cell r="D142" t="str">
            <v>PASO ROBLES</v>
          </cell>
          <cell r="E142" t="str">
            <v>CA</v>
          </cell>
          <cell r="F142" t="str">
            <v>934467339</v>
          </cell>
        </row>
        <row r="143">
          <cell r="A143" t="str">
            <v>078810</v>
          </cell>
          <cell r="B143" t="str">
            <v>CAPTAINS CITY BREWERY, INC.</v>
          </cell>
          <cell r="C143" t="str">
            <v>23 FRONT ST #4</v>
          </cell>
          <cell r="D143" t="str">
            <v>COUPEVILLE</v>
          </cell>
          <cell r="E143" t="str">
            <v>WA</v>
          </cell>
          <cell r="F143" t="str">
            <v>982390000</v>
          </cell>
        </row>
        <row r="144">
          <cell r="A144" t="str">
            <v>081444</v>
          </cell>
          <cell r="B144" t="str">
            <v>CARLO &amp; JULIAN</v>
          </cell>
          <cell r="C144" t="str">
            <v>1000 E MAIN ST</v>
          </cell>
          <cell r="D144" t="str">
            <v>CARLTON</v>
          </cell>
          <cell r="E144" t="str">
            <v>OR</v>
          </cell>
          <cell r="F144" t="str">
            <v>971119101</v>
          </cell>
        </row>
        <row r="145">
          <cell r="A145" t="str">
            <v>362470</v>
          </cell>
          <cell r="B145" t="str">
            <v>CARNEROS CREEK WINERY, LLC</v>
          </cell>
          <cell r="C145" t="str">
            <v>1285 DEALY LN</v>
          </cell>
          <cell r="D145" t="str">
            <v>NAPA</v>
          </cell>
          <cell r="E145" t="str">
            <v>CA</v>
          </cell>
          <cell r="F145" t="str">
            <v>945599706</v>
          </cell>
        </row>
        <row r="146">
          <cell r="A146" t="str">
            <v>075274</v>
          </cell>
          <cell r="B146" t="str">
            <v>CASCADE CLIFFS VINEYARD &amp; WINERY</v>
          </cell>
          <cell r="C146" t="str">
            <v>8866 HWY 14</v>
          </cell>
          <cell r="D146" t="str">
            <v>WISHRAM</v>
          </cell>
          <cell r="E146" t="str">
            <v>WA</v>
          </cell>
          <cell r="F146" t="str">
            <v>986730000</v>
          </cell>
        </row>
        <row r="147">
          <cell r="A147" t="str">
            <v>079556</v>
          </cell>
          <cell r="B147" t="str">
            <v>CASTLETON BEVERAGE CORPORATION</v>
          </cell>
          <cell r="C147" t="str">
            <v>12200 N MAIN ST</v>
          </cell>
          <cell r="D147" t="str">
            <v>JACKSONVILLE</v>
          </cell>
          <cell r="E147" t="str">
            <v>FL</v>
          </cell>
          <cell r="F147" t="str">
            <v>32218</v>
          </cell>
        </row>
        <row r="148">
          <cell r="A148" t="str">
            <v>074338</v>
          </cell>
          <cell r="B148" t="str">
            <v>CASTORO CELLARS</v>
          </cell>
          <cell r="C148" t="str">
            <v>6465 VON DOLLEN RD</v>
          </cell>
          <cell r="D148" t="str">
            <v>SAN MIGUEL</v>
          </cell>
          <cell r="E148" t="str">
            <v>CA</v>
          </cell>
          <cell r="F148" t="str">
            <v>934510000</v>
          </cell>
        </row>
        <row r="149">
          <cell r="A149" t="str">
            <v>078309</v>
          </cell>
          <cell r="B149" t="str">
            <v>CATERINA WINERY</v>
          </cell>
          <cell r="C149" t="str">
            <v>905 N WASHINGTON ST</v>
          </cell>
          <cell r="D149" t="str">
            <v>SPOKANE</v>
          </cell>
          <cell r="E149" t="str">
            <v>WA</v>
          </cell>
          <cell r="F149" t="str">
            <v>992010000</v>
          </cell>
        </row>
        <row r="150">
          <cell r="A150" t="str">
            <v>080163</v>
          </cell>
          <cell r="B150" t="str">
            <v>CAVATAPPI DISTRIBUZIONE</v>
          </cell>
          <cell r="C150" t="str">
            <v>835 8TH AVE N</v>
          </cell>
          <cell r="D150" t="str">
            <v>SEATTLE</v>
          </cell>
          <cell r="E150" t="str">
            <v>WA</v>
          </cell>
          <cell r="F150" t="str">
            <v>981094350</v>
          </cell>
        </row>
        <row r="151">
          <cell r="A151" t="str">
            <v>360408</v>
          </cell>
          <cell r="B151" t="str">
            <v>CAYMUS VINEYARDS</v>
          </cell>
          <cell r="C151" t="str">
            <v>8700 CONN CREEK RD</v>
          </cell>
          <cell r="D151" t="str">
            <v>RUTHERFORD</v>
          </cell>
          <cell r="E151" t="str">
            <v>CA</v>
          </cell>
          <cell r="F151" t="str">
            <v>945730000</v>
          </cell>
        </row>
        <row r="152">
          <cell r="A152" t="str">
            <v>081794</v>
          </cell>
          <cell r="B152" t="str">
            <v>CAYUSE VINEYARDS, L.L.C.</v>
          </cell>
          <cell r="C152" t="str">
            <v>17 E MAIN ST</v>
          </cell>
          <cell r="D152" t="str">
            <v>WALLA WALLA</v>
          </cell>
          <cell r="E152" t="str">
            <v>WA</v>
          </cell>
          <cell r="F152" t="str">
            <v>99362</v>
          </cell>
        </row>
        <row r="153">
          <cell r="A153" t="str">
            <v>079138</v>
          </cell>
          <cell r="B153" t="str">
            <v>CECCHETTI SEBASTIANI CELLAR</v>
          </cell>
          <cell r="C153" t="str">
            <v>8440 ST HELENA HWY STE A</v>
          </cell>
          <cell r="D153" t="str">
            <v>RUTHERFORD</v>
          </cell>
          <cell r="E153" t="str">
            <v>CA</v>
          </cell>
          <cell r="F153" t="str">
            <v>945730000</v>
          </cell>
        </row>
        <row r="154">
          <cell r="A154" t="str">
            <v>082162</v>
          </cell>
          <cell r="B154" t="str">
            <v>CELEBRATION CELLARS</v>
          </cell>
          <cell r="C154" t="str">
            <v>128  WHEELER AVE</v>
          </cell>
          <cell r="D154" t="str">
            <v>ARCADIA</v>
          </cell>
          <cell r="E154" t="str">
            <v>CA</v>
          </cell>
          <cell r="F154" t="str">
            <v>910063215</v>
          </cell>
        </row>
        <row r="155">
          <cell r="A155" t="str">
            <v>077255</v>
          </cell>
          <cell r="B155" t="str">
            <v>CELIS BREWERY, INC.</v>
          </cell>
          <cell r="C155" t="str">
            <v>2431 FORBES DR</v>
          </cell>
          <cell r="D155" t="str">
            <v>AUSTIN</v>
          </cell>
          <cell r="E155" t="str">
            <v>TX</v>
          </cell>
          <cell r="F155" t="str">
            <v>787540000</v>
          </cell>
        </row>
        <row r="156">
          <cell r="A156" t="str">
            <v>369385</v>
          </cell>
          <cell r="B156" t="str">
            <v>CHALK HILL WINERY</v>
          </cell>
          <cell r="C156" t="str">
            <v>10300 CHALK HILL RD</v>
          </cell>
          <cell r="D156" t="str">
            <v>HEALDSBURG</v>
          </cell>
          <cell r="E156" t="str">
            <v>CA</v>
          </cell>
          <cell r="F156" t="str">
            <v>954480000</v>
          </cell>
        </row>
        <row r="157">
          <cell r="A157" t="str">
            <v>360908</v>
          </cell>
          <cell r="B157" t="str">
            <v>CHALONE VINEYARDS</v>
          </cell>
          <cell r="C157" t="str">
            <v>STONEWELL CANYON RD</v>
          </cell>
          <cell r="D157" t="str">
            <v>SOLEDAD</v>
          </cell>
          <cell r="E157" t="str">
            <v>CA</v>
          </cell>
          <cell r="F157" t="str">
            <v>941050000</v>
          </cell>
        </row>
        <row r="158">
          <cell r="A158" t="str">
            <v>081901</v>
          </cell>
          <cell r="B158" t="str">
            <v>CHAMELEON CELLARS</v>
          </cell>
          <cell r="C158" t="str">
            <v>1330 SYLVANER AVE</v>
          </cell>
          <cell r="D158" t="str">
            <v>ST HELENA</v>
          </cell>
          <cell r="E158" t="str">
            <v>CA</v>
          </cell>
          <cell r="F158" t="str">
            <v>945742338</v>
          </cell>
        </row>
        <row r="159">
          <cell r="A159" t="str">
            <v>359696</v>
          </cell>
          <cell r="B159" t="str">
            <v>CHAPPELLET VINEYARD</v>
          </cell>
          <cell r="C159" t="str">
            <v>1581 SAGE CANYON RD</v>
          </cell>
          <cell r="D159" t="str">
            <v>ST HELENA</v>
          </cell>
          <cell r="E159" t="str">
            <v>CA</v>
          </cell>
          <cell r="F159" t="str">
            <v>945740000</v>
          </cell>
        </row>
        <row r="160">
          <cell r="A160" t="str">
            <v>080532</v>
          </cell>
          <cell r="B160" t="str">
            <v>CHARLES REININGER, L.L.C.</v>
          </cell>
          <cell r="C160" t="str">
            <v>RT 4 BOX 1576 BLDG 805 C ST</v>
          </cell>
          <cell r="D160" t="str">
            <v>WALLA WALLA</v>
          </cell>
          <cell r="E160" t="str">
            <v>WA</v>
          </cell>
          <cell r="F160" t="str">
            <v>993620000</v>
          </cell>
        </row>
        <row r="161">
          <cell r="A161" t="str">
            <v>366062</v>
          </cell>
          <cell r="B161" t="str">
            <v>CHATEAU BENOIT</v>
          </cell>
          <cell r="C161" t="str">
            <v>6580 NE MINERAL SPRINGS RD</v>
          </cell>
          <cell r="D161" t="str">
            <v>CARLTON</v>
          </cell>
          <cell r="E161" t="str">
            <v>OR</v>
          </cell>
          <cell r="F161" t="str">
            <v>971119529</v>
          </cell>
        </row>
        <row r="162">
          <cell r="A162" t="str">
            <v>080683</v>
          </cell>
          <cell r="B162" t="str">
            <v>CHATEAU BIANCA WINERY</v>
          </cell>
          <cell r="C162" t="str">
            <v>17485 HWY 22</v>
          </cell>
          <cell r="D162" t="str">
            <v>DALLAS</v>
          </cell>
          <cell r="E162" t="str">
            <v>OR</v>
          </cell>
          <cell r="F162" t="str">
            <v>973389315</v>
          </cell>
        </row>
        <row r="163">
          <cell r="A163" t="str">
            <v>071660</v>
          </cell>
          <cell r="B163" t="str">
            <v>CHATEAU DIANA</v>
          </cell>
          <cell r="C163" t="str">
            <v>6195 DRY CREEK RD</v>
          </cell>
          <cell r="D163" t="str">
            <v>HEALDSBURG</v>
          </cell>
          <cell r="E163" t="str">
            <v>CA</v>
          </cell>
          <cell r="F163" t="str">
            <v>954480000</v>
          </cell>
        </row>
        <row r="164">
          <cell r="A164" t="str">
            <v>072949</v>
          </cell>
          <cell r="B164" t="str">
            <v>CHATEAU GALLANT WINERY</v>
          </cell>
          <cell r="C164" t="str">
            <v>647 GALLANT RD</v>
          </cell>
          <cell r="D164" t="str">
            <v>BURBANK</v>
          </cell>
          <cell r="E164" t="str">
            <v>WA</v>
          </cell>
          <cell r="F164" t="str">
            <v>993230000</v>
          </cell>
        </row>
        <row r="165">
          <cell r="A165" t="str">
            <v>078501</v>
          </cell>
          <cell r="B165" t="str">
            <v>CHATEAU JULIEN</v>
          </cell>
          <cell r="C165" t="str">
            <v>8940 CARMEL VALLEY RD</v>
          </cell>
          <cell r="D165" t="str">
            <v>CARMEL</v>
          </cell>
          <cell r="E165" t="str">
            <v>CA</v>
          </cell>
          <cell r="F165" t="str">
            <v>939230000</v>
          </cell>
        </row>
        <row r="166">
          <cell r="A166" t="str">
            <v>080244</v>
          </cell>
          <cell r="B166" t="str">
            <v>CHATEAU LORANE</v>
          </cell>
          <cell r="C166" t="str">
            <v>27415 SIUSLAW RIVER ROAD</v>
          </cell>
          <cell r="D166" t="str">
            <v>LORANE</v>
          </cell>
          <cell r="E166" t="str">
            <v>OR</v>
          </cell>
          <cell r="F166" t="str">
            <v>974519701</v>
          </cell>
        </row>
        <row r="167">
          <cell r="A167" t="str">
            <v>360963</v>
          </cell>
          <cell r="B167" t="str">
            <v>CHATEAU MONTELENA</v>
          </cell>
          <cell r="C167" t="str">
            <v>1429 TUBBS LN</v>
          </cell>
          <cell r="D167" t="str">
            <v>CALISTOGA</v>
          </cell>
          <cell r="E167" t="str">
            <v>CA</v>
          </cell>
          <cell r="F167" t="str">
            <v>945150000</v>
          </cell>
        </row>
        <row r="168">
          <cell r="A168" t="str">
            <v>080308</v>
          </cell>
          <cell r="B168" t="str">
            <v>CHEHALEM</v>
          </cell>
          <cell r="C168" t="str">
            <v>31190 NE VERITAS LANE</v>
          </cell>
          <cell r="D168" t="str">
            <v>NEWBERG</v>
          </cell>
          <cell r="E168" t="str">
            <v>OR</v>
          </cell>
          <cell r="F168" t="str">
            <v>971326958</v>
          </cell>
        </row>
        <row r="169">
          <cell r="A169" t="str">
            <v>073386</v>
          </cell>
          <cell r="B169" t="str">
            <v>CHIMNEY ROCK</v>
          </cell>
          <cell r="C169" t="str">
            <v>5350 SILVERADO TRAIL</v>
          </cell>
          <cell r="D169" t="str">
            <v>NAPA</v>
          </cell>
          <cell r="E169" t="str">
            <v>CA</v>
          </cell>
          <cell r="F169" t="str">
            <v>945580000</v>
          </cell>
        </row>
        <row r="170">
          <cell r="A170" t="str">
            <v>078499</v>
          </cell>
          <cell r="B170" t="str">
            <v>CHINA BEND VINEYARDS</v>
          </cell>
          <cell r="C170" t="str">
            <v>3596 NORTHPORT-FLAT CREEK RD</v>
          </cell>
          <cell r="D170" t="str">
            <v>KETTLE FALLS</v>
          </cell>
          <cell r="E170" t="str">
            <v>WA</v>
          </cell>
          <cell r="F170" t="str">
            <v>99141</v>
          </cell>
        </row>
        <row r="171">
          <cell r="A171" t="str">
            <v>070989</v>
          </cell>
          <cell r="B171" t="str">
            <v>CHINOOK WINES</v>
          </cell>
          <cell r="C171" t="str">
            <v>WITTKOPF ROAD AT OLD HWY 12</v>
          </cell>
          <cell r="D171" t="str">
            <v>PROSSER</v>
          </cell>
          <cell r="E171" t="str">
            <v>WA</v>
          </cell>
          <cell r="F171" t="str">
            <v>993500000</v>
          </cell>
        </row>
        <row r="172">
          <cell r="A172" t="str">
            <v>080423</v>
          </cell>
          <cell r="B172" t="str">
            <v>CHLOE'</v>
          </cell>
          <cell r="C172" t="str">
            <v>718 4TH AVE N #38</v>
          </cell>
          <cell r="D172" t="str">
            <v>SEATTLE</v>
          </cell>
          <cell r="E172" t="str">
            <v>WA</v>
          </cell>
          <cell r="F172" t="str">
            <v>981090000</v>
          </cell>
        </row>
        <row r="173">
          <cell r="A173" t="str">
            <v>079009</v>
          </cell>
          <cell r="B173" t="str">
            <v>CHRISTOPHER CREEK WINERY</v>
          </cell>
          <cell r="C173" t="str">
            <v>641 LIMERICK LN</v>
          </cell>
          <cell r="D173" t="str">
            <v>HEALDSBURG</v>
          </cell>
          <cell r="E173" t="str">
            <v>CA</v>
          </cell>
          <cell r="F173" t="str">
            <v>954480000</v>
          </cell>
        </row>
        <row r="174">
          <cell r="A174" t="str">
            <v>079702</v>
          </cell>
          <cell r="B174" t="str">
            <v>CIRQUE BREWERY</v>
          </cell>
          <cell r="C174" t="str">
            <v>2880 LEE RD STE D</v>
          </cell>
          <cell r="D174" t="str">
            <v>PROSSER</v>
          </cell>
          <cell r="E174" t="str">
            <v>WA</v>
          </cell>
          <cell r="F174" t="str">
            <v>993500000</v>
          </cell>
        </row>
        <row r="175">
          <cell r="A175" t="str">
            <v>366628</v>
          </cell>
          <cell r="B175" t="str">
            <v>CITY BEVERAGES DISTRIBUTORS</v>
          </cell>
          <cell r="C175" t="str">
            <v>1025 6TH AVE N</v>
          </cell>
          <cell r="D175" t="str">
            <v>KENT</v>
          </cell>
          <cell r="E175" t="str">
            <v>WA</v>
          </cell>
          <cell r="F175" t="str">
            <v>980351357</v>
          </cell>
        </row>
        <row r="176">
          <cell r="A176" t="str">
            <v>079955</v>
          </cell>
          <cell r="B176" t="str">
            <v>CLAAR CELLARS, L.L.C.</v>
          </cell>
          <cell r="C176" t="str">
            <v>1081 GLENWOOD RD</v>
          </cell>
          <cell r="D176" t="str">
            <v>PASCO</v>
          </cell>
          <cell r="E176" t="str">
            <v>WA</v>
          </cell>
          <cell r="F176" t="str">
            <v>993010000</v>
          </cell>
        </row>
        <row r="177">
          <cell r="A177" t="str">
            <v>361574</v>
          </cell>
          <cell r="B177" t="str">
            <v>CLARK COUNTY DISTRIBUTING CO.</v>
          </cell>
          <cell r="C177" t="str">
            <v>1305 W 17TH ST</v>
          </cell>
          <cell r="D177" t="str">
            <v>VANCOUVER</v>
          </cell>
          <cell r="E177" t="str">
            <v>WA</v>
          </cell>
          <cell r="F177" t="str">
            <v>986667687</v>
          </cell>
        </row>
        <row r="178">
          <cell r="A178" t="str">
            <v>352194</v>
          </cell>
          <cell r="B178" t="str">
            <v>CLARK DISTRIBUTING COMPANY</v>
          </cell>
          <cell r="C178" t="str">
            <v>2202 36TH ST</v>
          </cell>
          <cell r="D178" t="str">
            <v>EVERETT</v>
          </cell>
          <cell r="E178" t="str">
            <v>WA</v>
          </cell>
          <cell r="F178" t="str">
            <v>982060917</v>
          </cell>
        </row>
        <row r="179">
          <cell r="A179" t="str">
            <v>082101</v>
          </cell>
          <cell r="B179" t="str">
            <v>CLASSICAL WINES/CLASSICAL WINES FROM SPAIN</v>
          </cell>
          <cell r="C179" t="str">
            <v>9075 HOLMAN RD NW</v>
          </cell>
          <cell r="D179" t="str">
            <v>SEATTLE</v>
          </cell>
          <cell r="E179" t="str">
            <v>WA</v>
          </cell>
          <cell r="F179" t="str">
            <v>981173426</v>
          </cell>
        </row>
        <row r="180">
          <cell r="A180" t="str">
            <v>080676</v>
          </cell>
          <cell r="B180" t="str">
            <v>CLAUDIA SPRINGS WINERY</v>
          </cell>
          <cell r="C180" t="str">
            <v>2160 GUNTLY RD</v>
          </cell>
          <cell r="D180" t="str">
            <v>PHILO</v>
          </cell>
          <cell r="E180" t="str">
            <v>CA</v>
          </cell>
          <cell r="F180" t="str">
            <v>954660000</v>
          </cell>
        </row>
        <row r="181">
          <cell r="A181" t="str">
            <v>081464</v>
          </cell>
          <cell r="B181" t="str">
            <v>CLENDENEN-LINDQUIST VINTNERS</v>
          </cell>
          <cell r="C181" t="str">
            <v>4665A SANTA MARIA MESA RD</v>
          </cell>
          <cell r="D181" t="str">
            <v>SANTA MARIA</v>
          </cell>
          <cell r="E181" t="str">
            <v>CA</v>
          </cell>
          <cell r="F181" t="str">
            <v>934549638</v>
          </cell>
        </row>
        <row r="182">
          <cell r="A182" t="str">
            <v>079712</v>
          </cell>
          <cell r="B182" t="str">
            <v>CLICK IMPORTS</v>
          </cell>
          <cell r="C182" t="str">
            <v>2228 1ST AVE STE B</v>
          </cell>
          <cell r="D182" t="str">
            <v>SEATTLE</v>
          </cell>
          <cell r="E182" t="str">
            <v>WA</v>
          </cell>
          <cell r="F182" t="str">
            <v>981210000</v>
          </cell>
        </row>
        <row r="183">
          <cell r="A183" t="str">
            <v>076252</v>
          </cell>
          <cell r="B183" t="str">
            <v>CLINE CELLARS</v>
          </cell>
          <cell r="C183" t="str">
            <v>24737 ARNOLD DR</v>
          </cell>
          <cell r="D183" t="str">
            <v>SONOMA</v>
          </cell>
          <cell r="E183" t="str">
            <v>CA</v>
          </cell>
          <cell r="F183" t="str">
            <v>954761465</v>
          </cell>
        </row>
        <row r="184">
          <cell r="A184" t="str">
            <v>080450</v>
          </cell>
          <cell r="B184" t="str">
            <v>CLONINGER CELLARS</v>
          </cell>
          <cell r="C184" t="str">
            <v>1645 RIVER RD</v>
          </cell>
          <cell r="D184" t="str">
            <v>SALINAS</v>
          </cell>
          <cell r="E184" t="str">
            <v>CA</v>
          </cell>
          <cell r="F184" t="str">
            <v>939088751</v>
          </cell>
        </row>
        <row r="185">
          <cell r="A185" t="str">
            <v>360868</v>
          </cell>
          <cell r="B185" t="str">
            <v>CLOS DU VAL WINE CO.</v>
          </cell>
          <cell r="C185" t="str">
            <v>5330 SILVERADO TRAIL</v>
          </cell>
          <cell r="D185" t="str">
            <v>NAPA</v>
          </cell>
          <cell r="E185" t="str">
            <v>CA</v>
          </cell>
          <cell r="F185" t="str">
            <v>945580000</v>
          </cell>
        </row>
        <row r="186">
          <cell r="A186" t="str">
            <v>081302</v>
          </cell>
          <cell r="B186" t="str">
            <v>CLOS LACHANCE WINES</v>
          </cell>
          <cell r="C186" t="str">
            <v>23600 CONGRESS SPRINGS RD</v>
          </cell>
          <cell r="D186" t="str">
            <v>SARATOGA</v>
          </cell>
          <cell r="E186" t="str">
            <v>CA</v>
          </cell>
          <cell r="F186" t="str">
            <v>95070</v>
          </cell>
        </row>
        <row r="187">
          <cell r="A187" t="str">
            <v>072554</v>
          </cell>
          <cell r="B187" t="str">
            <v>CLOS PEGASE</v>
          </cell>
          <cell r="C187" t="str">
            <v>1060 DUNAWEAL LN</v>
          </cell>
          <cell r="D187" t="str">
            <v>CALISTOGA</v>
          </cell>
          <cell r="E187" t="str">
            <v>CA</v>
          </cell>
          <cell r="F187" t="str">
            <v>945150000</v>
          </cell>
        </row>
        <row r="188">
          <cell r="A188" t="str">
            <v>072434</v>
          </cell>
          <cell r="B188" t="str">
            <v>COCOLALLA WINERY</v>
          </cell>
          <cell r="C188" t="str">
            <v>US 95 N MILEPOST 463</v>
          </cell>
          <cell r="D188" t="str">
            <v>COCOLALLA</v>
          </cell>
          <cell r="E188" t="str">
            <v>ID</v>
          </cell>
          <cell r="F188" t="str">
            <v>838130000</v>
          </cell>
        </row>
        <row r="189">
          <cell r="A189" t="str">
            <v>080650</v>
          </cell>
          <cell r="B189" t="str">
            <v>CODERA WINE GROUP</v>
          </cell>
          <cell r="C189" t="str">
            <v>3000 BOWEN AVE</v>
          </cell>
          <cell r="D189" t="str">
            <v>GRATON</v>
          </cell>
          <cell r="E189" t="str">
            <v>CA</v>
          </cell>
          <cell r="F189" t="str">
            <v>954440000</v>
          </cell>
        </row>
        <row r="190">
          <cell r="A190" t="str">
            <v>082024</v>
          </cell>
          <cell r="B190" t="str">
            <v>COEUR D'ALENE BREWING COMPANY</v>
          </cell>
          <cell r="C190" t="str">
            <v>209 LAKESIDE</v>
          </cell>
          <cell r="D190" t="str">
            <v>COEUR D'ALENE</v>
          </cell>
          <cell r="E190" t="str">
            <v>ID</v>
          </cell>
          <cell r="F190" t="str">
            <v>838142832</v>
          </cell>
        </row>
        <row r="191">
          <cell r="A191" t="str">
            <v>363984</v>
          </cell>
          <cell r="B191" t="str">
            <v>COLUMBIA DISTRIBUTING COMPANY</v>
          </cell>
          <cell r="C191" t="str">
            <v>132 BENTON ST</v>
          </cell>
          <cell r="D191" t="str">
            <v>OMAK</v>
          </cell>
          <cell r="E191" t="str">
            <v>WA</v>
          </cell>
          <cell r="F191" t="str">
            <v>988011053</v>
          </cell>
        </row>
        <row r="192">
          <cell r="A192" t="str">
            <v>364137</v>
          </cell>
          <cell r="B192" t="str">
            <v>COLUMBIA DISTRIBUTING COMPANY</v>
          </cell>
          <cell r="C192" t="str">
            <v>1911 N WENATCHEE AVE</v>
          </cell>
          <cell r="D192" t="str">
            <v>WENATCHEE</v>
          </cell>
          <cell r="E192" t="str">
            <v>WA</v>
          </cell>
          <cell r="F192" t="str">
            <v>988011053</v>
          </cell>
        </row>
        <row r="193">
          <cell r="A193" t="str">
            <v>076584</v>
          </cell>
          <cell r="B193" t="str">
            <v>COLUMBIA DISTRIBUTING OF SEATTLE L L C</v>
          </cell>
          <cell r="C193" t="str">
            <v>555 MONSTER RD SW</v>
          </cell>
          <cell r="D193" t="str">
            <v>RENTON</v>
          </cell>
          <cell r="E193" t="str">
            <v>WA</v>
          </cell>
          <cell r="F193" t="str">
            <v>980570000</v>
          </cell>
        </row>
        <row r="194">
          <cell r="A194" t="str">
            <v>362288</v>
          </cell>
          <cell r="B194" t="str">
            <v>COLUMBIA DISTRIBUTING OF SPOKANE, LLC</v>
          </cell>
          <cell r="C194" t="str">
            <v>4010 E ALKI</v>
          </cell>
          <cell r="D194" t="str">
            <v>SPOKANE</v>
          </cell>
          <cell r="E194" t="str">
            <v>WA</v>
          </cell>
          <cell r="F194" t="str">
            <v>992024667</v>
          </cell>
        </row>
        <row r="195">
          <cell r="A195" t="str">
            <v>076783</v>
          </cell>
          <cell r="B195" t="str">
            <v>COLUMBIA DISTRIBUTING OF VANCOUVER, LLC</v>
          </cell>
          <cell r="C195" t="str">
            <v>14712 NE 13TH CT</v>
          </cell>
          <cell r="D195" t="str">
            <v>VANCOUVER</v>
          </cell>
          <cell r="E195" t="str">
            <v>WA</v>
          </cell>
          <cell r="F195" t="str">
            <v>986851400</v>
          </cell>
        </row>
        <row r="196">
          <cell r="A196" t="str">
            <v>074310</v>
          </cell>
          <cell r="B196" t="str">
            <v>COLUMBIA WINERY</v>
          </cell>
          <cell r="C196" t="str">
            <v>14030 NE 145TH ST</v>
          </cell>
          <cell r="D196" t="str">
            <v>WOODINVILLE</v>
          </cell>
          <cell r="E196" t="str">
            <v>WA</v>
          </cell>
          <cell r="F196" t="str">
            <v>980721248</v>
          </cell>
        </row>
        <row r="197">
          <cell r="A197" t="str">
            <v>357025</v>
          </cell>
          <cell r="B197" t="str">
            <v>CONCANNON VINEYARD</v>
          </cell>
          <cell r="C197" t="str">
            <v>4590 TESLA RD</v>
          </cell>
          <cell r="D197" t="str">
            <v>LIVERMORE</v>
          </cell>
          <cell r="E197" t="str">
            <v>CA</v>
          </cell>
          <cell r="F197" t="str">
            <v>945509002</v>
          </cell>
        </row>
        <row r="198">
          <cell r="A198" t="str">
            <v>074492</v>
          </cell>
          <cell r="B198" t="str">
            <v>COOPER MOUNTAIN VINEYARDS</v>
          </cell>
          <cell r="C198" t="str">
            <v>9480 SW GRABHORN RD</v>
          </cell>
          <cell r="D198" t="str">
            <v>BEAVERTON</v>
          </cell>
          <cell r="E198" t="str">
            <v>OR</v>
          </cell>
          <cell r="F198" t="str">
            <v>970070000</v>
          </cell>
        </row>
        <row r="199">
          <cell r="A199" t="str">
            <v>361200</v>
          </cell>
          <cell r="B199" t="str">
            <v>COORS BREWING COMPANY</v>
          </cell>
          <cell r="C199" t="str">
            <v>311 10TH STREET N</v>
          </cell>
          <cell r="D199" t="str">
            <v>GOLDEN</v>
          </cell>
          <cell r="E199" t="str">
            <v>CO</v>
          </cell>
          <cell r="F199" t="str">
            <v>804011295</v>
          </cell>
        </row>
        <row r="200">
          <cell r="A200" t="str">
            <v>079941</v>
          </cell>
          <cell r="B200" t="str">
            <v>CORDIER ESTATES, INC.</v>
          </cell>
          <cell r="C200" t="str">
            <v>I-10 EXIT 285 25 MILES EAST</v>
          </cell>
          <cell r="D200" t="str">
            <v>FORT STOCKTON</v>
          </cell>
          <cell r="E200" t="str">
            <v>TX</v>
          </cell>
          <cell r="F200" t="str">
            <v>797350000</v>
          </cell>
        </row>
        <row r="201">
          <cell r="A201" t="str">
            <v>082043</v>
          </cell>
          <cell r="B201" t="str">
            <v>CORDIERS WINE DISTRIBUTORS</v>
          </cell>
          <cell r="C201" t="str">
            <v>1143 NW 52ND ST</v>
          </cell>
          <cell r="D201" t="str">
            <v>SEATTLE</v>
          </cell>
          <cell r="E201" t="str">
            <v>WA</v>
          </cell>
          <cell r="F201" t="str">
            <v>98107</v>
          </cell>
        </row>
        <row r="202">
          <cell r="A202" t="str">
            <v>080936</v>
          </cell>
          <cell r="B202" t="str">
            <v>CORISON WINES</v>
          </cell>
          <cell r="C202" t="str">
            <v>1427 KEARNEY ST</v>
          </cell>
          <cell r="D202" t="str">
            <v>ST HELENA</v>
          </cell>
          <cell r="E202" t="str">
            <v>CA</v>
          </cell>
          <cell r="F202" t="str">
            <v>945740427</v>
          </cell>
        </row>
        <row r="203">
          <cell r="A203" t="str">
            <v>367831</v>
          </cell>
          <cell r="B203" t="str">
            <v>COSENTINO WINERY</v>
          </cell>
          <cell r="C203" t="str">
            <v>7415 ST HELENA HWY</v>
          </cell>
          <cell r="D203" t="str">
            <v>YOUNTVILLE</v>
          </cell>
          <cell r="E203" t="str">
            <v>CA</v>
          </cell>
          <cell r="F203" t="str">
            <v>945990000</v>
          </cell>
        </row>
        <row r="204">
          <cell r="A204" t="str">
            <v>368663</v>
          </cell>
          <cell r="B204" t="str">
            <v>COVENTRY VALE WINERY</v>
          </cell>
          <cell r="C204" t="str">
            <v>WILGUS &amp; EVANS RD</v>
          </cell>
          <cell r="D204" t="str">
            <v>GRANDVIEW</v>
          </cell>
          <cell r="E204" t="str">
            <v>WA</v>
          </cell>
          <cell r="F204" t="str">
            <v>989300000</v>
          </cell>
        </row>
        <row r="205">
          <cell r="A205" t="str">
            <v>367272</v>
          </cell>
          <cell r="B205" t="str">
            <v>COVEY RUN VINTNERS</v>
          </cell>
          <cell r="C205" t="str">
            <v>1500 VINTAGE RD</v>
          </cell>
          <cell r="D205" t="str">
            <v>ZILLAH</v>
          </cell>
          <cell r="E205" t="str">
            <v>WA</v>
          </cell>
          <cell r="F205" t="str">
            <v>989530000</v>
          </cell>
        </row>
        <row r="206">
          <cell r="A206" t="str">
            <v>080787</v>
          </cell>
          <cell r="B206" t="str">
            <v>CRABCREEK BREWERY/THUNDER HOOF BAR &amp; GRILL</v>
          </cell>
          <cell r="C206" t="str">
            <v>416 S WESTERN AVE</v>
          </cell>
          <cell r="D206" t="str">
            <v>MOSES LAKE</v>
          </cell>
          <cell r="E206" t="str">
            <v>WA</v>
          </cell>
          <cell r="F206" t="str">
            <v>988373909</v>
          </cell>
        </row>
        <row r="207">
          <cell r="A207" t="str">
            <v>078366</v>
          </cell>
          <cell r="B207" t="str">
            <v>CRISTOM VINEYARDS</v>
          </cell>
          <cell r="C207" t="str">
            <v>6905 SPRING VALLEY RD NW</v>
          </cell>
          <cell r="D207" t="str">
            <v>SALEM</v>
          </cell>
          <cell r="E207" t="str">
            <v>OR</v>
          </cell>
          <cell r="F207" t="str">
            <v>973049779</v>
          </cell>
        </row>
        <row r="208">
          <cell r="A208" t="str">
            <v>082023</v>
          </cell>
          <cell r="B208" t="str">
            <v>CROCKER AND STARR WINES</v>
          </cell>
          <cell r="C208" t="str">
            <v>1145 LARKIN WAY</v>
          </cell>
          <cell r="D208" t="str">
            <v>NAPA</v>
          </cell>
          <cell r="E208" t="str">
            <v>CA</v>
          </cell>
          <cell r="F208" t="str">
            <v>945584332</v>
          </cell>
        </row>
        <row r="209">
          <cell r="A209" t="str">
            <v>364617</v>
          </cell>
          <cell r="B209" t="str">
            <v>CROWN DISTRIBUTING CO OF EVERETT</v>
          </cell>
          <cell r="C209" t="str">
            <v>3409 MCDOUGAL ST</v>
          </cell>
          <cell r="D209" t="str">
            <v>EVERETT</v>
          </cell>
          <cell r="E209" t="str">
            <v>WA</v>
          </cell>
          <cell r="F209" t="str">
            <v>982015040</v>
          </cell>
        </row>
        <row r="210">
          <cell r="A210" t="str">
            <v>364130</v>
          </cell>
          <cell r="B210" t="str">
            <v>CROWN DISTRIBUTING OF ABERDEEN</v>
          </cell>
          <cell r="C210" t="str">
            <v>1200 W HERON ST</v>
          </cell>
          <cell r="D210" t="str">
            <v>ABERDEEN</v>
          </cell>
          <cell r="E210" t="str">
            <v>WA</v>
          </cell>
          <cell r="F210" t="str">
            <v>985206899</v>
          </cell>
        </row>
        <row r="211">
          <cell r="A211" t="str">
            <v>078174</v>
          </cell>
          <cell r="B211" t="str">
            <v>CUSTOM BRANDS OF SONOMA</v>
          </cell>
          <cell r="C211" t="str">
            <v>1451 GROVE ST</v>
          </cell>
          <cell r="D211" t="str">
            <v>HEALDSBURG</v>
          </cell>
          <cell r="E211" t="str">
            <v>CA</v>
          </cell>
          <cell r="F211" t="str">
            <v>954484711</v>
          </cell>
        </row>
        <row r="212">
          <cell r="A212" t="str">
            <v>080531</v>
          </cell>
          <cell r="B212" t="str">
            <v>CUSTOM BREWING OF SPOKANE</v>
          </cell>
          <cell r="C212" t="str">
            <v>1003 E TRENT #130</v>
          </cell>
          <cell r="D212" t="str">
            <v>SPOKANE</v>
          </cell>
          <cell r="E212" t="str">
            <v>WA</v>
          </cell>
          <cell r="F212" t="str">
            <v>99202</v>
          </cell>
        </row>
        <row r="213">
          <cell r="A213" t="str">
            <v>079398</v>
          </cell>
          <cell r="B213" t="str">
            <v>DAD WATSON'S</v>
          </cell>
          <cell r="C213" t="str">
            <v>3601 FREMONT AVE N STE 202</v>
          </cell>
          <cell r="D213" t="str">
            <v>SEATTLE</v>
          </cell>
          <cell r="E213" t="str">
            <v>WA</v>
          </cell>
          <cell r="F213" t="str">
            <v>981030000</v>
          </cell>
        </row>
        <row r="214">
          <cell r="A214" t="str">
            <v>076531</v>
          </cell>
          <cell r="B214" t="str">
            <v>DALLA VALLE VINEYARDS</v>
          </cell>
          <cell r="C214" t="str">
            <v>7776 SILVERADO TRAIL</v>
          </cell>
          <cell r="D214" t="str">
            <v>NAPA</v>
          </cell>
          <cell r="E214" t="str">
            <v>CA</v>
          </cell>
          <cell r="F214" t="str">
            <v>945580000</v>
          </cell>
        </row>
        <row r="215">
          <cell r="A215" t="str">
            <v>080823</v>
          </cell>
          <cell r="B215" t="str">
            <v>DASOL LLC</v>
          </cell>
          <cell r="C215" t="str">
            <v>9421 NE 4TH PLAIN #1152</v>
          </cell>
          <cell r="D215" t="str">
            <v>VANCOUVER</v>
          </cell>
          <cell r="E215" t="str">
            <v>WA</v>
          </cell>
          <cell r="F215" t="str">
            <v>986620000</v>
          </cell>
        </row>
        <row r="216">
          <cell r="A216" t="str">
            <v>361510</v>
          </cell>
          <cell r="B216" t="str">
            <v>DAVID BRUCE WINERY</v>
          </cell>
          <cell r="C216" t="str">
            <v>21439 BEAR CREEK RD</v>
          </cell>
          <cell r="D216" t="str">
            <v>LOS GATOS</v>
          </cell>
          <cell r="E216" t="str">
            <v>CA</v>
          </cell>
          <cell r="F216" t="str">
            <v>950339429</v>
          </cell>
        </row>
        <row r="217">
          <cell r="A217" t="str">
            <v>079992</v>
          </cell>
          <cell r="B217" t="str">
            <v>DAVID SHERMAN CORPORTION</v>
          </cell>
          <cell r="C217" t="str">
            <v>5050 KEMPER AVE</v>
          </cell>
          <cell r="D217" t="str">
            <v>ST LOUIS</v>
          </cell>
          <cell r="E217" t="str">
            <v>MO</v>
          </cell>
          <cell r="F217" t="str">
            <v>631391106</v>
          </cell>
        </row>
        <row r="218">
          <cell r="A218" t="str">
            <v>363227</v>
          </cell>
          <cell r="B218" t="str">
            <v>DAVIS BYNUM WINERY</v>
          </cell>
          <cell r="C218" t="str">
            <v>8075 WESTSIDE RD</v>
          </cell>
          <cell r="D218" t="str">
            <v>HEALDSBURG</v>
          </cell>
          <cell r="E218" t="str">
            <v>CA</v>
          </cell>
          <cell r="F218" t="str">
            <v>954480000</v>
          </cell>
        </row>
        <row r="219">
          <cell r="A219" t="str">
            <v>080595</v>
          </cell>
          <cell r="B219" t="str">
            <v>DE GUSTIBUS WINE IMPORTS</v>
          </cell>
          <cell r="C219" t="str">
            <v>270 S HANFORD</v>
          </cell>
          <cell r="D219" t="str">
            <v>SEATTLE</v>
          </cell>
          <cell r="E219" t="str">
            <v>WA</v>
          </cell>
          <cell r="F219" t="str">
            <v>981340000</v>
          </cell>
        </row>
        <row r="220">
          <cell r="A220" t="str">
            <v>366005</v>
          </cell>
          <cell r="B220" t="str">
            <v>DE LOACH VINEYARDS</v>
          </cell>
          <cell r="C220" t="str">
            <v>1791 OLIVET RD</v>
          </cell>
          <cell r="D220" t="str">
            <v>SANTA ROSA</v>
          </cell>
          <cell r="E220" t="str">
            <v>CA</v>
          </cell>
          <cell r="F220" t="str">
            <v>954013898</v>
          </cell>
        </row>
        <row r="221">
          <cell r="A221" t="str">
            <v>366832</v>
          </cell>
          <cell r="B221" t="str">
            <v>DEEPWATER BREWING</v>
          </cell>
          <cell r="C221" t="str">
            <v>225 HWY 150</v>
          </cell>
          <cell r="D221" t="str">
            <v>CHELAN</v>
          </cell>
          <cell r="E221" t="str">
            <v>WA</v>
          </cell>
          <cell r="F221" t="str">
            <v>988160000</v>
          </cell>
        </row>
        <row r="222">
          <cell r="A222" t="str">
            <v>365528</v>
          </cell>
          <cell r="B222" t="str">
            <v>DEHLINGER WINERY</v>
          </cell>
          <cell r="C222" t="str">
            <v>6300 GUERNEVILLE RD</v>
          </cell>
          <cell r="D222" t="str">
            <v>SEBASTOPOL</v>
          </cell>
          <cell r="E222" t="str">
            <v>CA</v>
          </cell>
          <cell r="F222" t="str">
            <v>954722337</v>
          </cell>
        </row>
        <row r="223">
          <cell r="A223" t="str">
            <v>362962</v>
          </cell>
          <cell r="B223" t="str">
            <v>DELICATO FAMILY VINEYARDS</v>
          </cell>
          <cell r="C223" t="str">
            <v>12001 S HWY 99</v>
          </cell>
          <cell r="D223" t="str">
            <v>MANTECA</v>
          </cell>
          <cell r="E223" t="str">
            <v>CA</v>
          </cell>
          <cell r="F223" t="str">
            <v>953369209</v>
          </cell>
        </row>
        <row r="224">
          <cell r="A224" t="str">
            <v>079084</v>
          </cell>
          <cell r="B224" t="str">
            <v>DELILLE CELLARS, INC.</v>
          </cell>
          <cell r="C224" t="str">
            <v>14208 WOODINVILLE REDMOND RD</v>
          </cell>
          <cell r="D224" t="str">
            <v>REDMOND</v>
          </cell>
          <cell r="E224" t="str">
            <v>WA</v>
          </cell>
          <cell r="F224" t="str">
            <v>980520000</v>
          </cell>
        </row>
        <row r="225">
          <cell r="A225" t="str">
            <v>076843</v>
          </cell>
          <cell r="B225" t="str">
            <v>DESCHUTES BREWERY, INC.</v>
          </cell>
          <cell r="C225" t="str">
            <v>1044 NW BOND ST</v>
          </cell>
          <cell r="D225" t="str">
            <v>BEND</v>
          </cell>
          <cell r="E225" t="str">
            <v>OR</v>
          </cell>
          <cell r="F225" t="str">
            <v>977010000</v>
          </cell>
        </row>
        <row r="226">
          <cell r="A226" t="str">
            <v>365534</v>
          </cell>
          <cell r="B226" t="str">
            <v>DIAMOND CREEK VINEYARDS</v>
          </cell>
          <cell r="C226" t="str">
            <v>1500 DIAMOND MOUNTAIN RD</v>
          </cell>
          <cell r="D226" t="str">
            <v>CALISTOGA</v>
          </cell>
          <cell r="E226" t="str">
            <v>CA</v>
          </cell>
          <cell r="F226" t="str">
            <v>945150000</v>
          </cell>
        </row>
        <row r="227">
          <cell r="A227" t="str">
            <v>078584</v>
          </cell>
          <cell r="B227" t="str">
            <v>DIAMOND KNOT BREWING CO.</v>
          </cell>
          <cell r="C227" t="str">
            <v>621 FRONT ST #B</v>
          </cell>
          <cell r="D227" t="str">
            <v>MUKILTEO</v>
          </cell>
          <cell r="E227" t="str">
            <v>WA</v>
          </cell>
          <cell r="F227" t="str">
            <v>982751557</v>
          </cell>
        </row>
        <row r="228">
          <cell r="A228" t="str">
            <v>082008</v>
          </cell>
          <cell r="B228" t="str">
            <v>DIAMOND MOUNTAIN VINEYARD</v>
          </cell>
          <cell r="C228" t="str">
            <v>2121 DIAMOND MOUNTAIN RD</v>
          </cell>
          <cell r="D228" t="str">
            <v>CALISTOGA</v>
          </cell>
          <cell r="E228" t="str">
            <v>CA</v>
          </cell>
          <cell r="F228" t="str">
            <v>945159636</v>
          </cell>
        </row>
        <row r="229">
          <cell r="A229" t="str">
            <v>082224</v>
          </cell>
          <cell r="B229" t="str">
            <v>DICKERSON DISTRIBUTORS</v>
          </cell>
          <cell r="C229" t="str">
            <v>1313 MEADOR AVE</v>
          </cell>
          <cell r="D229" t="str">
            <v>BELLINGHAM</v>
          </cell>
          <cell r="E229" t="str">
            <v>WA</v>
          </cell>
          <cell r="F229" t="str">
            <v>982265802</v>
          </cell>
        </row>
        <row r="230">
          <cell r="A230" t="str">
            <v>081331</v>
          </cell>
          <cell r="B230" t="str">
            <v>DISTEFANO WINERY, LTD.</v>
          </cell>
          <cell r="C230" t="str">
            <v>12280 WOODINVILLE DR NE STE 1</v>
          </cell>
          <cell r="D230" t="str">
            <v>WOODINVILLE</v>
          </cell>
          <cell r="E230" t="str">
            <v>WA</v>
          </cell>
          <cell r="F230" t="str">
            <v>980720000</v>
          </cell>
        </row>
        <row r="231">
          <cell r="A231" t="str">
            <v>078308</v>
          </cell>
          <cell r="B231" t="str">
            <v>DOLCE WINERY, INC.</v>
          </cell>
          <cell r="C231" t="str">
            <v>1 ACACIA DR</v>
          </cell>
          <cell r="D231" t="str">
            <v>OAKVILLE</v>
          </cell>
          <cell r="E231" t="str">
            <v>CA</v>
          </cell>
          <cell r="F231" t="str">
            <v>945620000</v>
          </cell>
        </row>
        <row r="232">
          <cell r="A232" t="str">
            <v>076507</v>
          </cell>
          <cell r="B232" t="str">
            <v>DOMAINE CARNEROS</v>
          </cell>
          <cell r="C232" t="str">
            <v>1240 DUHIG RD</v>
          </cell>
          <cell r="D232" t="str">
            <v>NAPA</v>
          </cell>
          <cell r="E232" t="str">
            <v>CA</v>
          </cell>
          <cell r="F232" t="str">
            <v>945580000</v>
          </cell>
        </row>
        <row r="233">
          <cell r="A233" t="str">
            <v>363300</v>
          </cell>
          <cell r="B233" t="str">
            <v>DOMAINE CHANDON</v>
          </cell>
          <cell r="C233" t="str">
            <v>CALIFORNIA DR</v>
          </cell>
          <cell r="D233" t="str">
            <v>YOUNTVILLE</v>
          </cell>
          <cell r="E233" t="str">
            <v>CA</v>
          </cell>
          <cell r="F233" t="str">
            <v>945990000</v>
          </cell>
        </row>
        <row r="234">
          <cell r="A234" t="str">
            <v>078964</v>
          </cell>
          <cell r="B234" t="str">
            <v>DOMAINE DE LA TERRE ROUGE</v>
          </cell>
          <cell r="C234" t="str">
            <v>10801 DICKSON RD</v>
          </cell>
          <cell r="D234" t="str">
            <v>PLYMOUTH</v>
          </cell>
          <cell r="E234" t="str">
            <v>CA</v>
          </cell>
          <cell r="F234" t="str">
            <v>956690000</v>
          </cell>
        </row>
        <row r="235">
          <cell r="A235" t="str">
            <v>076826</v>
          </cell>
          <cell r="B235" t="str">
            <v>DOMAINE DROUHIN OREGON</v>
          </cell>
          <cell r="C235" t="str">
            <v>6750 BREYMAN ORCHARDS RD NE</v>
          </cell>
          <cell r="D235" t="str">
            <v>DAYTON</v>
          </cell>
          <cell r="E235" t="str">
            <v>OR</v>
          </cell>
          <cell r="F235" t="str">
            <v>971140000</v>
          </cell>
        </row>
        <row r="236">
          <cell r="A236" t="str">
            <v>076128</v>
          </cell>
          <cell r="B236" t="str">
            <v>DOMAINE SAINT GREGORY</v>
          </cell>
          <cell r="C236" t="str">
            <v>1170 BEL ARBRES RD</v>
          </cell>
          <cell r="D236" t="str">
            <v>REDWOOD VALLEY</v>
          </cell>
          <cell r="E236" t="str">
            <v>CA</v>
          </cell>
          <cell r="F236" t="str">
            <v>954709695</v>
          </cell>
        </row>
        <row r="237">
          <cell r="A237" t="str">
            <v>074427</v>
          </cell>
          <cell r="B237" t="str">
            <v>DOMAINE SERENE VINEYARDS &amp; WINERY</v>
          </cell>
          <cell r="C237" t="str">
            <v>338 W MAIN</v>
          </cell>
          <cell r="D237" t="str">
            <v>CARLTON</v>
          </cell>
          <cell r="E237" t="str">
            <v>OR</v>
          </cell>
          <cell r="F237" t="str">
            <v>971110000</v>
          </cell>
        </row>
        <row r="238">
          <cell r="A238" t="str">
            <v>363054</v>
          </cell>
          <cell r="B238" t="str">
            <v>DOMAINE ST. GEORGE</v>
          </cell>
          <cell r="C238" t="str">
            <v>1141 GRANT AVE</v>
          </cell>
          <cell r="D238" t="str">
            <v>HEALDSBURG</v>
          </cell>
          <cell r="E238" t="str">
            <v>CA</v>
          </cell>
          <cell r="F238" t="str">
            <v>954480000</v>
          </cell>
        </row>
        <row r="239">
          <cell r="A239" t="str">
            <v>079159</v>
          </cell>
          <cell r="B239" t="str">
            <v>DOMINUS ESTATE/DANIEL ESTATE</v>
          </cell>
          <cell r="C239" t="str">
            <v>2570 NAPANOOK RD</v>
          </cell>
          <cell r="D239" t="str">
            <v>YOUNTVILLE</v>
          </cell>
          <cell r="E239" t="str">
            <v>CA</v>
          </cell>
          <cell r="F239" t="str">
            <v>945590000</v>
          </cell>
        </row>
        <row r="240">
          <cell r="A240" t="str">
            <v>360387</v>
          </cell>
          <cell r="B240" t="str">
            <v>DRY CREEK VINEYARD</v>
          </cell>
          <cell r="C240" t="str">
            <v>3770 LAMBERT BRIDGE RD</v>
          </cell>
          <cell r="D240" t="str">
            <v>HEALDSBURG</v>
          </cell>
          <cell r="E240" t="str">
            <v>CA</v>
          </cell>
          <cell r="F240" t="str">
            <v>954489713</v>
          </cell>
        </row>
        <row r="241">
          <cell r="A241" t="str">
            <v>078367</v>
          </cell>
          <cell r="B241" t="str">
            <v>DUCK POND CELLARS</v>
          </cell>
          <cell r="C241" t="str">
            <v>23145 HWY 99 W</v>
          </cell>
          <cell r="D241" t="str">
            <v>DUNDEE</v>
          </cell>
          <cell r="E241" t="str">
            <v>OR</v>
          </cell>
          <cell r="F241" t="str">
            <v>971150000</v>
          </cell>
        </row>
        <row r="242">
          <cell r="A242" t="str">
            <v>082070</v>
          </cell>
          <cell r="B242" t="str">
            <v>DUNDEE SPRINGS</v>
          </cell>
          <cell r="C242" t="str">
            <v>600 NW DOGWOOD LN</v>
          </cell>
          <cell r="D242" t="str">
            <v>DUNDEE</v>
          </cell>
          <cell r="E242" t="str">
            <v>OR</v>
          </cell>
          <cell r="F242" t="str">
            <v>971159106</v>
          </cell>
        </row>
        <row r="243">
          <cell r="A243" t="str">
            <v>081728</v>
          </cell>
          <cell r="B243" t="str">
            <v>DUNHAM CELLARS, L.L.C.</v>
          </cell>
          <cell r="C243" t="str">
            <v>WALLA WALLA REGIONAL AIRPORT</v>
          </cell>
          <cell r="D243" t="str">
            <v>WALLA WALLA</v>
          </cell>
          <cell r="E243" t="str">
            <v>WA</v>
          </cell>
          <cell r="F243" t="str">
            <v>99362</v>
          </cell>
        </row>
        <row r="244">
          <cell r="A244" t="str">
            <v>072155</v>
          </cell>
          <cell r="B244" t="str">
            <v>DUNN VINEYARDS LLC</v>
          </cell>
          <cell r="C244" t="str">
            <v>805 WHITE COTTAGE RD</v>
          </cell>
          <cell r="D244" t="str">
            <v>ANGWIN</v>
          </cell>
          <cell r="E244" t="str">
            <v>CA</v>
          </cell>
          <cell r="F244" t="str">
            <v>945089616</v>
          </cell>
        </row>
        <row r="245">
          <cell r="A245" t="str">
            <v>080100</v>
          </cell>
          <cell r="B245" t="str">
            <v>DURNEY WINERY VINEYARDS</v>
          </cell>
          <cell r="C245" t="str">
            <v>13746 CENTER ST</v>
          </cell>
          <cell r="D245" t="str">
            <v>CARMEL VALLEY</v>
          </cell>
          <cell r="E245" t="str">
            <v>CA</v>
          </cell>
          <cell r="F245" t="str">
            <v>939240999</v>
          </cell>
        </row>
        <row r="246">
          <cell r="A246" t="str">
            <v>356967</v>
          </cell>
          <cell r="B246" t="str">
            <v>E. &amp; J. GALLO WINERY</v>
          </cell>
          <cell r="C246" t="str">
            <v>600 YOSEMITE BLVD</v>
          </cell>
          <cell r="D246" t="str">
            <v>MODESTO</v>
          </cell>
          <cell r="E246" t="str">
            <v>CA</v>
          </cell>
          <cell r="F246" t="str">
            <v>953539004</v>
          </cell>
        </row>
        <row r="247">
          <cell r="A247" t="str">
            <v>081945</v>
          </cell>
          <cell r="B247" t="str">
            <v>E.B. FOOTE WINERY</v>
          </cell>
          <cell r="C247" t="str">
            <v>127 B SW 153RD</v>
          </cell>
          <cell r="D247" t="str">
            <v>BURIEN</v>
          </cell>
          <cell r="E247" t="str">
            <v>WA</v>
          </cell>
          <cell r="F247" t="str">
            <v>981660000</v>
          </cell>
        </row>
        <row r="248">
          <cell r="A248" t="str">
            <v>969428</v>
          </cell>
          <cell r="B248" t="str">
            <v>EAGLE BREWING</v>
          </cell>
          <cell r="C248" t="str">
            <v>625 4TH ST</v>
          </cell>
          <cell r="D248" t="str">
            <v>MUKILTEO</v>
          </cell>
          <cell r="E248" t="str">
            <v>WA</v>
          </cell>
          <cell r="F248" t="str">
            <v>982750000</v>
          </cell>
        </row>
        <row r="249">
          <cell r="A249" t="str">
            <v>357157</v>
          </cell>
          <cell r="B249" t="str">
            <v>EAST SIDE WINERY</v>
          </cell>
          <cell r="C249" t="str">
            <v>6100 E HWY 12</v>
          </cell>
          <cell r="D249" t="str">
            <v>LODI</v>
          </cell>
          <cell r="E249" t="str">
            <v>CA</v>
          </cell>
          <cell r="F249" t="str">
            <v>952400804</v>
          </cell>
        </row>
        <row r="250">
          <cell r="A250" t="str">
            <v>072650</v>
          </cell>
          <cell r="B250" t="str">
            <v>EATON HILL WINERY</v>
          </cell>
          <cell r="C250" t="str">
            <v>530 GURLEY RD</v>
          </cell>
          <cell r="D250" t="str">
            <v>GRANGER</v>
          </cell>
          <cell r="E250" t="str">
            <v>WA</v>
          </cell>
          <cell r="F250" t="str">
            <v>989329717</v>
          </cell>
        </row>
        <row r="251">
          <cell r="A251" t="str">
            <v>071085</v>
          </cell>
          <cell r="B251" t="str">
            <v>EBERLE WINERY</v>
          </cell>
          <cell r="C251" t="str">
            <v>HWY 46 E</v>
          </cell>
          <cell r="D251" t="str">
            <v>PASO ROBLES</v>
          </cell>
          <cell r="E251" t="str">
            <v>CA</v>
          </cell>
          <cell r="F251" t="str">
            <v>934472459</v>
          </cell>
        </row>
        <row r="252">
          <cell r="A252" t="str">
            <v>078952</v>
          </cell>
          <cell r="B252" t="str">
            <v>EDGEFIELD WINERY</v>
          </cell>
          <cell r="C252" t="str">
            <v>2126 SW HALSEY ST</v>
          </cell>
          <cell r="D252" t="str">
            <v>TROUTDALE</v>
          </cell>
          <cell r="E252" t="str">
            <v>OR</v>
          </cell>
          <cell r="F252" t="str">
            <v>970600000</v>
          </cell>
        </row>
        <row r="253">
          <cell r="A253" t="str">
            <v>358117</v>
          </cell>
          <cell r="B253" t="str">
            <v>EDWARD INTERNATIONAL COMPANY</v>
          </cell>
          <cell r="C253" t="str">
            <v>1212 6TH AVE S</v>
          </cell>
          <cell r="D253" t="str">
            <v>SEATTLE</v>
          </cell>
          <cell r="E253" t="str">
            <v>WA</v>
          </cell>
          <cell r="F253" t="str">
            <v>981341308</v>
          </cell>
        </row>
        <row r="254">
          <cell r="A254" t="str">
            <v>364284</v>
          </cell>
          <cell r="B254" t="str">
            <v>ELK COVE VINEYARDS</v>
          </cell>
          <cell r="C254" t="str">
            <v>27751 NW OLSEN RD</v>
          </cell>
          <cell r="D254" t="str">
            <v>GASTON</v>
          </cell>
          <cell r="E254" t="str">
            <v>OR</v>
          </cell>
          <cell r="F254" t="str">
            <v>971198042</v>
          </cell>
        </row>
        <row r="255">
          <cell r="A255" t="str">
            <v>076800</v>
          </cell>
          <cell r="B255" t="str">
            <v>ELLIOTT BAY BREWERY &amp; PUB</v>
          </cell>
          <cell r="C255" t="str">
            <v>4720 CALIFORNIA AVE SW</v>
          </cell>
          <cell r="D255" t="str">
            <v>SEATTLE</v>
          </cell>
          <cell r="E255" t="str">
            <v>WA</v>
          </cell>
          <cell r="F255" t="str">
            <v>981160000</v>
          </cell>
        </row>
        <row r="256">
          <cell r="A256" t="str">
            <v>369549</v>
          </cell>
          <cell r="B256" t="str">
            <v>ELLIOTT BAY DISTRIBUTING COMPANY</v>
          </cell>
          <cell r="C256" t="str">
            <v>3310 HARBOR AVE SW</v>
          </cell>
          <cell r="D256" t="str">
            <v>SEATTLE</v>
          </cell>
          <cell r="E256" t="str">
            <v>WA</v>
          </cell>
          <cell r="F256" t="str">
            <v>981262355</v>
          </cell>
        </row>
        <row r="257">
          <cell r="A257" t="str">
            <v>079483</v>
          </cell>
          <cell r="B257" t="str">
            <v>ELYSIAN BREWING COMPANY</v>
          </cell>
          <cell r="C257" t="str">
            <v>1221 E PIKE ST</v>
          </cell>
          <cell r="D257" t="str">
            <v>SEATTLE</v>
          </cell>
          <cell r="E257" t="str">
            <v>WA</v>
          </cell>
          <cell r="F257" t="str">
            <v>981223921</v>
          </cell>
        </row>
        <row r="258">
          <cell r="A258" t="str">
            <v>080125</v>
          </cell>
          <cell r="B258" t="str">
            <v>ELYSIAN BREWING COMPANY</v>
          </cell>
          <cell r="C258" t="str">
            <v>1511 7TH AVE</v>
          </cell>
          <cell r="D258" t="str">
            <v>SEATTLE</v>
          </cell>
          <cell r="E258" t="str">
            <v>WA</v>
          </cell>
          <cell r="F258" t="str">
            <v>981220000</v>
          </cell>
        </row>
        <row r="259">
          <cell r="A259" t="str">
            <v>359544</v>
          </cell>
          <cell r="B259" t="str">
            <v>EMILIO GUGLIELMO WINERY, INC.</v>
          </cell>
          <cell r="C259" t="str">
            <v>1480 E MAIN AVE</v>
          </cell>
          <cell r="D259" t="str">
            <v>MORGAN HILL</v>
          </cell>
          <cell r="E259" t="str">
            <v>CA</v>
          </cell>
          <cell r="F259" t="str">
            <v>950373201</v>
          </cell>
        </row>
        <row r="260">
          <cell r="A260" t="str">
            <v>080507</v>
          </cell>
          <cell r="B260" t="str">
            <v>EMMOLO-WAGNER VINEYARD</v>
          </cell>
          <cell r="C260" t="str">
            <v>1276 ALLYN AVE</v>
          </cell>
          <cell r="D260" t="str">
            <v>ST HELENA</v>
          </cell>
          <cell r="E260" t="str">
            <v>CA</v>
          </cell>
          <cell r="F260" t="str">
            <v>94574</v>
          </cell>
        </row>
        <row r="261">
          <cell r="A261" t="str">
            <v>078432</v>
          </cell>
          <cell r="B261" t="str">
            <v>EMPIRE BEVERAGE</v>
          </cell>
          <cell r="C261" t="str">
            <v>1505 N BRADLEY RD</v>
          </cell>
          <cell r="D261" t="str">
            <v>SPOKANE</v>
          </cell>
          <cell r="E261" t="str">
            <v>WA</v>
          </cell>
          <cell r="F261" t="str">
            <v>992120000</v>
          </cell>
        </row>
        <row r="262">
          <cell r="A262" t="str">
            <v>079153</v>
          </cell>
          <cell r="B262" t="str">
            <v>ENGINE HOUSE RESTAURANT AND BREWERY</v>
          </cell>
          <cell r="C262" t="str">
            <v>609 N PINE ST</v>
          </cell>
          <cell r="D262" t="str">
            <v>TACOMA</v>
          </cell>
          <cell r="E262" t="str">
            <v>WA</v>
          </cell>
          <cell r="F262" t="str">
            <v>984060000</v>
          </cell>
        </row>
        <row r="263">
          <cell r="A263" t="str">
            <v>074564</v>
          </cell>
          <cell r="B263" t="str">
            <v>EOLA HILLS WINE CELLARS</v>
          </cell>
          <cell r="C263" t="str">
            <v>501 S PACIFIC HWY W</v>
          </cell>
          <cell r="D263" t="str">
            <v>RICKREALL</v>
          </cell>
          <cell r="E263" t="str">
            <v>OR</v>
          </cell>
          <cell r="F263" t="str">
            <v>973719728</v>
          </cell>
        </row>
        <row r="264">
          <cell r="A264" t="str">
            <v>073861</v>
          </cell>
          <cell r="B264" t="str">
            <v>EPICUREAN WINES</v>
          </cell>
          <cell r="C264" t="str">
            <v>8805 O S 190TH ST</v>
          </cell>
          <cell r="D264" t="str">
            <v>KENT</v>
          </cell>
          <cell r="E264" t="str">
            <v>WA</v>
          </cell>
          <cell r="F264" t="str">
            <v>980311270</v>
          </cell>
        </row>
        <row r="265">
          <cell r="A265" t="str">
            <v>360578</v>
          </cell>
          <cell r="B265" t="str">
            <v>ERATH VINEYARDS</v>
          </cell>
          <cell r="C265" t="str">
            <v>9409 NE WORDEN HILL RD</v>
          </cell>
          <cell r="D265" t="str">
            <v>DUNDEE</v>
          </cell>
          <cell r="E265" t="str">
            <v>OR</v>
          </cell>
          <cell r="F265" t="str">
            <v>971150667</v>
          </cell>
        </row>
        <row r="266">
          <cell r="A266" t="str">
            <v>080997</v>
          </cell>
          <cell r="B266" t="str">
            <v>ETUDE WINES, INC.</v>
          </cell>
          <cell r="C266" t="str">
            <v>4101 BIG RANCH RD</v>
          </cell>
          <cell r="D266" t="str">
            <v>NAPA</v>
          </cell>
          <cell r="E266" t="str">
            <v>CA</v>
          </cell>
          <cell r="F266" t="str">
            <v>945580000</v>
          </cell>
        </row>
        <row r="267">
          <cell r="A267" t="str">
            <v>357425</v>
          </cell>
          <cell r="B267" t="str">
            <v>EVERGREEN DISTRIBUTING COMPANY</v>
          </cell>
          <cell r="C267" t="str">
            <v>1305 W 17TH ST</v>
          </cell>
          <cell r="D267" t="str">
            <v>VANCOUVER</v>
          </cell>
          <cell r="E267" t="str">
            <v>WA</v>
          </cell>
          <cell r="F267" t="str">
            <v>986661687</v>
          </cell>
        </row>
        <row r="268">
          <cell r="A268" t="str">
            <v>074226</v>
          </cell>
          <cell r="B268" t="str">
            <v>EVESHAM WOOD VINEYARD</v>
          </cell>
          <cell r="C268" t="str">
            <v>3795 WALLACE ROAD NW</v>
          </cell>
          <cell r="D268" t="str">
            <v>SALEM</v>
          </cell>
          <cell r="E268" t="str">
            <v>OR</v>
          </cell>
          <cell r="F268" t="str">
            <v>973049703</v>
          </cell>
        </row>
        <row r="269">
          <cell r="A269" t="str">
            <v>079454</v>
          </cell>
          <cell r="B269" t="str">
            <v>EWALD MOSELER SELECTIONS</v>
          </cell>
          <cell r="C269" t="str">
            <v>11403 NE 266TH ST</v>
          </cell>
          <cell r="D269" t="str">
            <v>BATTLE GROUND</v>
          </cell>
          <cell r="E269" t="str">
            <v>WA</v>
          </cell>
          <cell r="F269" t="str">
            <v>986040000</v>
          </cell>
        </row>
        <row r="270">
          <cell r="A270" t="str">
            <v>360314</v>
          </cell>
          <cell r="B270" t="str">
            <v>EYRIE VINEYARDS</v>
          </cell>
          <cell r="C270" t="str">
            <v>935 E 10TH</v>
          </cell>
          <cell r="D270" t="str">
            <v>MC MINNVILLE</v>
          </cell>
          <cell r="E270" t="str">
            <v>OR</v>
          </cell>
          <cell r="F270" t="str">
            <v>971150697</v>
          </cell>
        </row>
        <row r="271">
          <cell r="A271" t="str">
            <v>359906</v>
          </cell>
          <cell r="B271" t="str">
            <v>F KORBEL AND BROS INC</v>
          </cell>
          <cell r="C271" t="str">
            <v>9592 SONOMA HWY</v>
          </cell>
          <cell r="D271" t="str">
            <v>KENWOOD</v>
          </cell>
          <cell r="E271" t="str">
            <v>CA</v>
          </cell>
          <cell r="F271" t="str">
            <v>954520000</v>
          </cell>
        </row>
        <row r="272">
          <cell r="A272" t="str">
            <v>357035</v>
          </cell>
          <cell r="B272" t="str">
            <v>F KORBEL AND BROS.</v>
          </cell>
          <cell r="C272" t="str">
            <v>13250 RIVER RD</v>
          </cell>
          <cell r="D272" t="str">
            <v>GUERNEVILLE</v>
          </cell>
          <cell r="E272" t="str">
            <v>CA</v>
          </cell>
          <cell r="F272" t="str">
            <v>954469538</v>
          </cell>
        </row>
        <row r="273">
          <cell r="A273" t="str">
            <v>076433</v>
          </cell>
          <cell r="B273" t="str">
            <v>FACELLI WINERY</v>
          </cell>
          <cell r="C273" t="str">
            <v>16120 WOODINVILLE-REDMOND RD</v>
          </cell>
          <cell r="D273" t="str">
            <v>WOODINVILLE</v>
          </cell>
          <cell r="E273" t="str">
            <v>WA</v>
          </cell>
          <cell r="F273" t="str">
            <v>980729090</v>
          </cell>
        </row>
        <row r="274">
          <cell r="A274" t="str">
            <v>078123</v>
          </cell>
          <cell r="B274" t="str">
            <v>FAIRWINDS WINERY</v>
          </cell>
          <cell r="C274" t="str">
            <v>1924 HASTINGS AVE W</v>
          </cell>
          <cell r="D274" t="str">
            <v>PORT TOWNSEND</v>
          </cell>
          <cell r="E274" t="str">
            <v>WA</v>
          </cell>
          <cell r="F274" t="str">
            <v>983680000</v>
          </cell>
        </row>
        <row r="275">
          <cell r="A275" t="str">
            <v>081781</v>
          </cell>
          <cell r="B275" t="str">
            <v>FALLS BREWING CO.</v>
          </cell>
          <cell r="C275" t="str">
            <v>315 N ROSS POINT RD</v>
          </cell>
          <cell r="D275" t="str">
            <v>POST FALLS</v>
          </cell>
          <cell r="E275" t="str">
            <v>ID</v>
          </cell>
          <cell r="F275" t="str">
            <v>838540000</v>
          </cell>
        </row>
        <row r="276">
          <cell r="A276" t="str">
            <v>365370</v>
          </cell>
          <cell r="B276" t="str">
            <v>FAR NIENTE WINERY</v>
          </cell>
          <cell r="C276" t="str">
            <v>1 ACACIA DR</v>
          </cell>
          <cell r="D276" t="str">
            <v>OAKVILLE</v>
          </cell>
          <cell r="E276" t="str">
            <v>CA</v>
          </cell>
          <cell r="F276" t="str">
            <v>945629990</v>
          </cell>
        </row>
        <row r="277">
          <cell r="A277" t="str">
            <v>080283</v>
          </cell>
          <cell r="B277" t="str">
            <v>FARELLA-PARK VINEYARDS</v>
          </cell>
          <cell r="C277" t="str">
            <v>2222 N THIRD AVENUE</v>
          </cell>
          <cell r="D277" t="str">
            <v>NAPA</v>
          </cell>
          <cell r="E277" t="str">
            <v>CA</v>
          </cell>
          <cell r="F277" t="str">
            <v>94558</v>
          </cell>
        </row>
        <row r="278">
          <cell r="A278" t="str">
            <v>073174</v>
          </cell>
          <cell r="B278" t="str">
            <v>FERRARI-CARANO VINEYARDS AND WINERY</v>
          </cell>
          <cell r="C278" t="str">
            <v>8761 DRY CREEK RD</v>
          </cell>
          <cell r="D278" t="str">
            <v>HEALDSBURG</v>
          </cell>
          <cell r="E278" t="str">
            <v>CA</v>
          </cell>
          <cell r="F278" t="str">
            <v>954480000</v>
          </cell>
        </row>
        <row r="279">
          <cell r="A279" t="str">
            <v>360361</v>
          </cell>
          <cell r="B279" t="str">
            <v>FICKLIN VINEYARDS</v>
          </cell>
          <cell r="C279" t="str">
            <v>30246 AVE 7 1/2</v>
          </cell>
          <cell r="D279" t="str">
            <v>MADERA</v>
          </cell>
          <cell r="E279" t="str">
            <v>CA</v>
          </cell>
          <cell r="F279" t="str">
            <v>936370000</v>
          </cell>
        </row>
        <row r="280">
          <cell r="A280" t="str">
            <v>081081</v>
          </cell>
          <cell r="B280" t="str">
            <v>FIDDLEHEAD CELLARS</v>
          </cell>
          <cell r="C280" t="str">
            <v>1667 OAK AVE STE B</v>
          </cell>
          <cell r="D280" t="str">
            <v>DAVIS</v>
          </cell>
          <cell r="E280" t="str">
            <v>CA</v>
          </cell>
          <cell r="F280" t="str">
            <v>956160000</v>
          </cell>
        </row>
        <row r="281">
          <cell r="A281" t="str">
            <v>369384</v>
          </cell>
          <cell r="B281" t="str">
            <v>FIFE VINEYARDS</v>
          </cell>
          <cell r="C281" t="str">
            <v>3620 RD B</v>
          </cell>
          <cell r="D281" t="str">
            <v>REDWOOD VALLEY</v>
          </cell>
          <cell r="E281" t="str">
            <v>CA</v>
          </cell>
          <cell r="F281" t="str">
            <v>954700000</v>
          </cell>
        </row>
        <row r="282">
          <cell r="A282" t="str">
            <v>080024</v>
          </cell>
          <cell r="B282" t="str">
            <v>FINKELSTEIN VINEYARDS</v>
          </cell>
          <cell r="C282" t="str">
            <v>647 GREENFIELD RD</v>
          </cell>
          <cell r="D282" t="str">
            <v>ST HELENA</v>
          </cell>
          <cell r="E282" t="str">
            <v>CA</v>
          </cell>
          <cell r="F282" t="str">
            <v>94574</v>
          </cell>
        </row>
        <row r="283">
          <cell r="A283" t="str">
            <v>078755</v>
          </cell>
          <cell r="B283" t="str">
            <v>FIRESTEED CELLARS</v>
          </cell>
          <cell r="C283" t="str">
            <v>1809 7TH AVE #1108</v>
          </cell>
          <cell r="D283" t="str">
            <v>SEATTLE</v>
          </cell>
          <cell r="E283" t="str">
            <v>WA</v>
          </cell>
          <cell r="F283" t="str">
            <v>981011313</v>
          </cell>
        </row>
        <row r="284">
          <cell r="A284" t="str">
            <v>361885</v>
          </cell>
          <cell r="B284" t="str">
            <v>FIRESTONE VINEYARD</v>
          </cell>
          <cell r="C284" t="str">
            <v>5017 ZACA STATION RD</v>
          </cell>
          <cell r="D284" t="str">
            <v>LOS OLIVOS</v>
          </cell>
          <cell r="E284" t="str">
            <v>CA</v>
          </cell>
          <cell r="F284" t="str">
            <v>934410244</v>
          </cell>
        </row>
        <row r="285">
          <cell r="A285" t="str">
            <v>080016</v>
          </cell>
          <cell r="B285" t="str">
            <v>FISH BREWING CO.</v>
          </cell>
          <cell r="C285" t="str">
            <v>514 JEFFERSON ST SE</v>
          </cell>
          <cell r="D285" t="str">
            <v>OLYMPIA</v>
          </cell>
          <cell r="E285" t="str">
            <v>WA</v>
          </cell>
          <cell r="F285" t="str">
            <v>98501</v>
          </cell>
        </row>
        <row r="286">
          <cell r="A286" t="str">
            <v>077828</v>
          </cell>
          <cell r="B286" t="str">
            <v>FISH BREWING COMPANY</v>
          </cell>
          <cell r="C286" t="str">
            <v>515 JEFFERSON</v>
          </cell>
          <cell r="D286" t="str">
            <v>OLYMPIA</v>
          </cell>
          <cell r="E286" t="str">
            <v>WA</v>
          </cell>
          <cell r="F286" t="str">
            <v>985011467</v>
          </cell>
        </row>
        <row r="287">
          <cell r="A287" t="str">
            <v>365601</v>
          </cell>
          <cell r="B287" t="str">
            <v>FISHER VINEYARDS</v>
          </cell>
          <cell r="C287" t="str">
            <v>6200 ST HELENA RD</v>
          </cell>
          <cell r="D287" t="str">
            <v>SANTA ROSA</v>
          </cell>
          <cell r="E287" t="str">
            <v>CA</v>
          </cell>
          <cell r="F287" t="str">
            <v>954040000</v>
          </cell>
        </row>
        <row r="288">
          <cell r="A288" t="str">
            <v>367774</v>
          </cell>
          <cell r="B288" t="str">
            <v>FLORA SPRINGS</v>
          </cell>
          <cell r="C288" t="str">
            <v>1978 W ZINFANDEL LN</v>
          </cell>
          <cell r="D288" t="str">
            <v>ST HELENA</v>
          </cell>
          <cell r="E288" t="str">
            <v>CA</v>
          </cell>
          <cell r="F288" t="str">
            <v>945741611</v>
          </cell>
        </row>
        <row r="289">
          <cell r="A289" t="str">
            <v>081559</v>
          </cell>
          <cell r="B289" t="str">
            <v>FLOWERS VINEYARD AND WINERY</v>
          </cell>
          <cell r="C289" t="str">
            <v>28500 SEAVIEW RD</v>
          </cell>
          <cell r="D289" t="str">
            <v>CAZADERO</v>
          </cell>
          <cell r="E289" t="str">
            <v>CA</v>
          </cell>
          <cell r="F289" t="str">
            <v>954219635</v>
          </cell>
        </row>
        <row r="290">
          <cell r="A290" t="str">
            <v>078822</v>
          </cell>
          <cell r="B290" t="str">
            <v>FLYNN VINEYARDS</v>
          </cell>
          <cell r="C290" t="str">
            <v>2200 W PACIFIC HWY</v>
          </cell>
          <cell r="D290" t="str">
            <v>RICKREALL</v>
          </cell>
          <cell r="E290" t="str">
            <v>OR</v>
          </cell>
          <cell r="F290" t="str">
            <v>973710000</v>
          </cell>
        </row>
        <row r="291">
          <cell r="A291" t="str">
            <v>081827</v>
          </cell>
          <cell r="B291" t="str">
            <v>FOLEY ESTATES VINEYARD AND WINERY</v>
          </cell>
          <cell r="C291" t="str">
            <v>1711 ALAMO PINTADO RD</v>
          </cell>
          <cell r="D291" t="str">
            <v>SOLVANG</v>
          </cell>
          <cell r="E291" t="str">
            <v>CA</v>
          </cell>
          <cell r="F291" t="str">
            <v>934639712</v>
          </cell>
        </row>
        <row r="292">
          <cell r="A292" t="str">
            <v>072243</v>
          </cell>
          <cell r="B292" t="str">
            <v>FOLIE A DEUX WINERY</v>
          </cell>
          <cell r="C292" t="str">
            <v>3070 N ST HELENA HWY</v>
          </cell>
          <cell r="D292" t="str">
            <v>ST HELENA</v>
          </cell>
          <cell r="E292" t="str">
            <v>CA</v>
          </cell>
          <cell r="F292" t="str">
            <v>945740000</v>
          </cell>
        </row>
        <row r="293">
          <cell r="A293" t="str">
            <v>359117</v>
          </cell>
          <cell r="B293" t="str">
            <v>FOPPIANO VINEYARDS</v>
          </cell>
          <cell r="C293" t="str">
            <v>12707 OLD REDWOOD HWY</v>
          </cell>
          <cell r="D293" t="str">
            <v>HEALDSBURG</v>
          </cell>
          <cell r="E293" t="str">
            <v>CA</v>
          </cell>
          <cell r="F293" t="str">
            <v>954480000</v>
          </cell>
        </row>
        <row r="294">
          <cell r="A294" t="str">
            <v>076990</v>
          </cell>
          <cell r="B294" t="str">
            <v>FORIS VINEYARDS WINERY</v>
          </cell>
          <cell r="C294" t="str">
            <v>654 KENDALL RD</v>
          </cell>
          <cell r="D294" t="str">
            <v>CAVE JUNCTION</v>
          </cell>
          <cell r="E294" t="str">
            <v>OR</v>
          </cell>
          <cell r="F294" t="str">
            <v>975239721</v>
          </cell>
        </row>
        <row r="295">
          <cell r="A295" t="str">
            <v>077043</v>
          </cell>
          <cell r="B295" t="str">
            <v>FORMAN VINEYARD</v>
          </cell>
          <cell r="C295" t="str">
            <v>1501 BIG ROCK RD</v>
          </cell>
          <cell r="D295" t="str">
            <v>ST HELENA</v>
          </cell>
          <cell r="E295" t="str">
            <v>CA</v>
          </cell>
          <cell r="F295" t="str">
            <v>945740000</v>
          </cell>
        </row>
        <row r="296">
          <cell r="A296" t="str">
            <v>354167</v>
          </cell>
          <cell r="B296" t="str">
            <v>FORT SPOKANE BREWERY</v>
          </cell>
          <cell r="C296" t="str">
            <v>401 W SPOKANE FALLS BLVD</v>
          </cell>
          <cell r="D296" t="str">
            <v>SPOKANE</v>
          </cell>
          <cell r="E296" t="str">
            <v>WA</v>
          </cell>
          <cell r="F296" t="str">
            <v>992010215</v>
          </cell>
        </row>
        <row r="297">
          <cell r="A297" t="str">
            <v>078514</v>
          </cell>
          <cell r="B297" t="str">
            <v>FOSCO</v>
          </cell>
          <cell r="C297" t="str">
            <v>2019 70TH AVE W</v>
          </cell>
          <cell r="D297" t="str">
            <v>TACOMA</v>
          </cell>
          <cell r="E297" t="str">
            <v>WA</v>
          </cell>
          <cell r="F297" t="str">
            <v>984660000</v>
          </cell>
        </row>
        <row r="298">
          <cell r="A298" t="str">
            <v>077714</v>
          </cell>
          <cell r="B298" t="str">
            <v>FOUR QUARTERS TRADING COMPANY</v>
          </cell>
          <cell r="C298" t="str">
            <v>407 NW 132ND ST</v>
          </cell>
          <cell r="D298" t="str">
            <v>SEATTLE</v>
          </cell>
          <cell r="E298" t="str">
            <v>WA</v>
          </cell>
          <cell r="F298" t="str">
            <v>981770000</v>
          </cell>
        </row>
        <row r="299">
          <cell r="A299" t="str">
            <v>081625</v>
          </cell>
          <cell r="B299" t="str">
            <v>FOUR VINES INTERNATIONAL</v>
          </cell>
          <cell r="C299" t="str">
            <v>3000 BOWEN AVE</v>
          </cell>
          <cell r="D299" t="str">
            <v>GRATON</v>
          </cell>
          <cell r="E299" t="str">
            <v>CA</v>
          </cell>
          <cell r="F299" t="str">
            <v>954440000</v>
          </cell>
        </row>
        <row r="300">
          <cell r="A300" t="str">
            <v>080332</v>
          </cell>
          <cell r="B300" t="str">
            <v>FOXEN VINEYARDS INC/FOXEN</v>
          </cell>
          <cell r="C300" t="str">
            <v>7200 FOXEN CANYON RD</v>
          </cell>
          <cell r="D300" t="str">
            <v>SANTA MARIA</v>
          </cell>
          <cell r="E300" t="str">
            <v>CA</v>
          </cell>
          <cell r="F300" t="str">
            <v>934549581</v>
          </cell>
        </row>
        <row r="301">
          <cell r="A301" t="str">
            <v>080800</v>
          </cell>
          <cell r="B301" t="str">
            <v>FRANCIS A BONANNO, INC.</v>
          </cell>
          <cell r="C301" t="str">
            <v>235 PIONEER BLVD</v>
          </cell>
          <cell r="D301" t="str">
            <v>SPRINGBORO</v>
          </cell>
          <cell r="E301" t="str">
            <v>OH</v>
          </cell>
          <cell r="F301" t="str">
            <v>450660000</v>
          </cell>
        </row>
        <row r="302">
          <cell r="A302" t="str">
            <v>360416</v>
          </cell>
          <cell r="B302" t="str">
            <v>FRANCISCAN VINEYARDS</v>
          </cell>
          <cell r="C302" t="str">
            <v>1178 GALLERON ROAD</v>
          </cell>
          <cell r="D302" t="str">
            <v>RUTHERFORD</v>
          </cell>
          <cell r="E302" t="str">
            <v>CA</v>
          </cell>
          <cell r="F302" t="str">
            <v>945730000</v>
          </cell>
        </row>
        <row r="303">
          <cell r="A303" t="str">
            <v>077883</v>
          </cell>
          <cell r="B303" t="str">
            <v>FRANK-LIN DISTILLERS PRODUCTS LTD</v>
          </cell>
          <cell r="C303" t="str">
            <v>625 N KING RD</v>
          </cell>
          <cell r="D303" t="str">
            <v>SAN JOSE</v>
          </cell>
          <cell r="E303" t="str">
            <v>CA</v>
          </cell>
          <cell r="F303" t="str">
            <v>95133000</v>
          </cell>
        </row>
        <row r="304">
          <cell r="A304" t="str">
            <v>357012</v>
          </cell>
          <cell r="B304" t="str">
            <v>FRANK-ROMBAUER CELLARS</v>
          </cell>
          <cell r="C304" t="str">
            <v>1091 LARKMEAD LN</v>
          </cell>
          <cell r="D304" t="str">
            <v>ST HELENA</v>
          </cell>
          <cell r="E304" t="str">
            <v>CA</v>
          </cell>
          <cell r="F304" t="str">
            <v>945740000</v>
          </cell>
        </row>
        <row r="305">
          <cell r="A305" t="str">
            <v>079000</v>
          </cell>
          <cell r="B305" t="str">
            <v>FRATELLI PERATA</v>
          </cell>
          <cell r="C305" t="str">
            <v>1595 ARBOR RD</v>
          </cell>
          <cell r="D305" t="str">
            <v>PASO ROBLES</v>
          </cell>
          <cell r="E305" t="str">
            <v>CA</v>
          </cell>
          <cell r="F305" t="str">
            <v>934469669</v>
          </cell>
        </row>
        <row r="306">
          <cell r="A306" t="str">
            <v>080390</v>
          </cell>
          <cell r="B306" t="str">
            <v>FREDERICK BREWING CO.</v>
          </cell>
          <cell r="C306" t="str">
            <v>4607 WEDGEWOOD BLVD</v>
          </cell>
          <cell r="D306" t="str">
            <v>FREDERICK</v>
          </cell>
          <cell r="E306" t="str">
            <v>MD</v>
          </cell>
          <cell r="F306" t="str">
            <v>21703</v>
          </cell>
        </row>
        <row r="307">
          <cell r="A307" t="str">
            <v>080710</v>
          </cell>
          <cell r="B307" t="str">
            <v>FREDERICK WILDMAN &amp; SONS</v>
          </cell>
          <cell r="C307" t="str">
            <v>307 E 53RD ST</v>
          </cell>
          <cell r="D307" t="str">
            <v>NEW YORK</v>
          </cell>
          <cell r="E307" t="str">
            <v>NY</v>
          </cell>
          <cell r="F307" t="str">
            <v>100224996</v>
          </cell>
        </row>
        <row r="308">
          <cell r="A308" t="str">
            <v>080236</v>
          </cell>
          <cell r="B308" t="str">
            <v>FREDIMO BOTTLERS INC.</v>
          </cell>
          <cell r="C308" t="str">
            <v>28 BRIDGE AVE STE 100</v>
          </cell>
          <cell r="D308" t="str">
            <v>BERWYN</v>
          </cell>
          <cell r="E308" t="str">
            <v>PA</v>
          </cell>
          <cell r="F308" t="str">
            <v>192131770</v>
          </cell>
        </row>
        <row r="309">
          <cell r="A309" t="str">
            <v>072389</v>
          </cell>
          <cell r="B309" t="str">
            <v>FREIXENET SONOMA CAVES, INC.</v>
          </cell>
          <cell r="C309" t="str">
            <v>23555 HWY 121</v>
          </cell>
          <cell r="D309" t="str">
            <v>SONOMA</v>
          </cell>
          <cell r="E309" t="str">
            <v>CA</v>
          </cell>
          <cell r="F309" t="str">
            <v>954760000</v>
          </cell>
        </row>
        <row r="310">
          <cell r="A310" t="str">
            <v>369938</v>
          </cell>
          <cell r="B310" t="str">
            <v>FREY VINEYARDS</v>
          </cell>
          <cell r="C310" t="str">
            <v>14000 TOMKI ROAD</v>
          </cell>
          <cell r="D310" t="str">
            <v>REDWOOD VALLEY</v>
          </cell>
          <cell r="E310" t="str">
            <v>CA</v>
          </cell>
          <cell r="F310" t="str">
            <v>954709532</v>
          </cell>
        </row>
        <row r="311">
          <cell r="A311" t="str">
            <v>074478</v>
          </cell>
          <cell r="B311" t="str">
            <v>FRIENDLY DISTRIBUTORS</v>
          </cell>
          <cell r="C311" t="str">
            <v>6501 RAINIER DR</v>
          </cell>
          <cell r="D311" t="str">
            <v>EVERETT</v>
          </cell>
          <cell r="E311" t="str">
            <v>WA</v>
          </cell>
          <cell r="F311" t="str">
            <v>982034672</v>
          </cell>
        </row>
        <row r="312">
          <cell r="A312" t="str">
            <v>070658</v>
          </cell>
          <cell r="B312" t="str">
            <v>FRITZ WINERY</v>
          </cell>
          <cell r="C312" t="str">
            <v>24691 DUTCHER CREEK RD</v>
          </cell>
          <cell r="D312" t="str">
            <v>CLOVERDALE</v>
          </cell>
          <cell r="E312" t="str">
            <v>CA</v>
          </cell>
          <cell r="F312" t="str">
            <v>954250000</v>
          </cell>
        </row>
        <row r="313">
          <cell r="A313" t="str">
            <v>079184</v>
          </cell>
          <cell r="B313" t="str">
            <v>FROG'S LEAP WINERY</v>
          </cell>
          <cell r="C313" t="str">
            <v>8815 CONN CREEK RD</v>
          </cell>
          <cell r="D313" t="str">
            <v>RUTHERFORD</v>
          </cell>
          <cell r="E313" t="str">
            <v>CA</v>
          </cell>
          <cell r="F313" t="str">
            <v>945730000</v>
          </cell>
        </row>
        <row r="314">
          <cell r="A314" t="str">
            <v>077724</v>
          </cell>
          <cell r="B314" t="str">
            <v>FRONT STREET ALE HOUSE</v>
          </cell>
          <cell r="C314" t="str">
            <v>1 FRONT ST</v>
          </cell>
          <cell r="D314" t="str">
            <v>FRIDAY HARBOR</v>
          </cell>
          <cell r="E314" t="str">
            <v>WA</v>
          </cell>
          <cell r="F314" t="str">
            <v>982500849</v>
          </cell>
        </row>
        <row r="315">
          <cell r="A315" t="str">
            <v>364610</v>
          </cell>
          <cell r="B315" t="str">
            <v>FRONTIER DISTRIBUTING</v>
          </cell>
          <cell r="C315" t="str">
            <v>2586 GRAND AVE S</v>
          </cell>
          <cell r="D315" t="str">
            <v>PULLMAN</v>
          </cell>
          <cell r="E315" t="str">
            <v>WA</v>
          </cell>
          <cell r="F315" t="str">
            <v>991630362</v>
          </cell>
        </row>
        <row r="316">
          <cell r="A316" t="str">
            <v>073510</v>
          </cell>
          <cell r="B316" t="str">
            <v>FULL SAIL BREWING COMPANY</v>
          </cell>
          <cell r="C316" t="str">
            <v>506 COLUMBIA ST</v>
          </cell>
          <cell r="D316" t="str">
            <v>HOOD RIVER</v>
          </cell>
          <cell r="E316" t="str">
            <v>OR</v>
          </cell>
          <cell r="F316" t="str">
            <v>970312000</v>
          </cell>
        </row>
        <row r="317">
          <cell r="A317" t="str">
            <v>080400</v>
          </cell>
          <cell r="B317" t="str">
            <v>G RADEN &amp; SONS</v>
          </cell>
          <cell r="C317" t="str">
            <v>3215 LIND AVE SW</v>
          </cell>
          <cell r="D317" t="str">
            <v>RENTON</v>
          </cell>
          <cell r="E317" t="str">
            <v>WA</v>
          </cell>
          <cell r="F317" t="str">
            <v>980554020</v>
          </cell>
        </row>
        <row r="318">
          <cell r="A318" t="str">
            <v>082278</v>
          </cell>
          <cell r="B318" t="str">
            <v>G. GRAHAM WINES, INC</v>
          </cell>
          <cell r="C318" t="str">
            <v>1091 LARKMEAD LN STE 3 &amp; 4</v>
          </cell>
          <cell r="D318" t="str">
            <v>CALISTOGA</v>
          </cell>
          <cell r="E318" t="str">
            <v>CA</v>
          </cell>
          <cell r="F318" t="str">
            <v>94515</v>
          </cell>
        </row>
        <row r="319">
          <cell r="A319" t="str">
            <v>071388</v>
          </cell>
          <cell r="B319" t="str">
            <v>GALLAGHERS' WHERE U-BREW</v>
          </cell>
          <cell r="C319" t="str">
            <v>120 - 5TH AVE S</v>
          </cell>
          <cell r="D319" t="str">
            <v>EDMONDS</v>
          </cell>
          <cell r="E319" t="str">
            <v>WA</v>
          </cell>
          <cell r="F319" t="str">
            <v>980370000</v>
          </cell>
        </row>
        <row r="320">
          <cell r="A320" t="str">
            <v>079845</v>
          </cell>
          <cell r="B320" t="str">
            <v>GARY FARRELL WINES</v>
          </cell>
          <cell r="C320" t="str">
            <v>8075 WESTSIDE RD</v>
          </cell>
          <cell r="D320" t="str">
            <v>HEALDSBURG</v>
          </cell>
          <cell r="E320" t="str">
            <v>CA</v>
          </cell>
          <cell r="F320" t="str">
            <v>95448</v>
          </cell>
        </row>
        <row r="321">
          <cell r="A321" t="str">
            <v>077121</v>
          </cell>
          <cell r="B321" t="str">
            <v>GEKKEIKAN SAKE (U.S.A.), INC.</v>
          </cell>
          <cell r="C321" t="str">
            <v>1136 SIBLEY ST</v>
          </cell>
          <cell r="D321" t="str">
            <v>FOLSOM</v>
          </cell>
          <cell r="E321" t="str">
            <v>CA</v>
          </cell>
          <cell r="F321" t="str">
            <v>956303223</v>
          </cell>
        </row>
        <row r="322">
          <cell r="A322" t="str">
            <v>081880</v>
          </cell>
          <cell r="B322" t="str">
            <v>GIBBONS LANE VINEYARD, INC.</v>
          </cell>
          <cell r="C322" t="str">
            <v>12035 GIBBONS LANE SE</v>
          </cell>
          <cell r="D322" t="str">
            <v>TENINO</v>
          </cell>
          <cell r="E322" t="str">
            <v>WA</v>
          </cell>
          <cell r="F322" t="str">
            <v>98589</v>
          </cell>
        </row>
        <row r="323">
          <cell r="A323" t="str">
            <v>356962</v>
          </cell>
          <cell r="B323" t="str">
            <v>GIBSON WINE COMPANY</v>
          </cell>
          <cell r="C323" t="str">
            <v>1720 ACADEMY AVE</v>
          </cell>
          <cell r="D323" t="str">
            <v>SANGER</v>
          </cell>
          <cell r="E323" t="str">
            <v>CA</v>
          </cell>
          <cell r="F323" t="str">
            <v>936573704</v>
          </cell>
        </row>
        <row r="324">
          <cell r="A324" t="str">
            <v>076323</v>
          </cell>
          <cell r="B324" t="str">
            <v>GIRARDET WINE CELLARS</v>
          </cell>
          <cell r="C324" t="str">
            <v>895 RESTON RD</v>
          </cell>
          <cell r="D324" t="str">
            <v>ROSEBURG</v>
          </cell>
          <cell r="E324" t="str">
            <v>OR</v>
          </cell>
          <cell r="F324" t="str">
            <v>974708611</v>
          </cell>
        </row>
        <row r="325">
          <cell r="A325" t="str">
            <v>079516</v>
          </cell>
          <cell r="B325" t="str">
            <v>GLEN FIONA</v>
          </cell>
          <cell r="C325" t="str">
            <v>SOUTHSIDE OF MILLCREEK RD</v>
          </cell>
          <cell r="D325" t="str">
            <v>WALLA WALLA</v>
          </cell>
          <cell r="E325" t="str">
            <v>WA</v>
          </cell>
          <cell r="F325" t="str">
            <v>993620000</v>
          </cell>
        </row>
        <row r="326">
          <cell r="A326" t="str">
            <v>080922</v>
          </cell>
          <cell r="B326" t="str">
            <v>GLUEK BREWING COMPANY</v>
          </cell>
          <cell r="C326" t="str">
            <v>219 N RED RIVER AVE</v>
          </cell>
          <cell r="D326" t="str">
            <v>COLD SPRING</v>
          </cell>
          <cell r="E326" t="str">
            <v>MN</v>
          </cell>
          <cell r="F326" t="str">
            <v>56320</v>
          </cell>
        </row>
        <row r="327">
          <cell r="A327" t="str">
            <v>078815</v>
          </cell>
          <cell r="B327" t="str">
            <v>GOLDEN INTERNATIONAL IMPORT &amp; EXPORT CORP.</v>
          </cell>
          <cell r="C327" t="str">
            <v>9800 40TH AVE S</v>
          </cell>
          <cell r="D327" t="str">
            <v>SEATTLE</v>
          </cell>
          <cell r="E327" t="str">
            <v>WA</v>
          </cell>
          <cell r="F327" t="str">
            <v>981180000</v>
          </cell>
        </row>
        <row r="328">
          <cell r="A328" t="str">
            <v>359671</v>
          </cell>
          <cell r="B328" t="str">
            <v>GOLDEN STATE VINTNERS</v>
          </cell>
          <cell r="C328" t="str">
            <v>38558 RD 128</v>
          </cell>
          <cell r="D328" t="str">
            <v>CUTLER</v>
          </cell>
          <cell r="E328" t="str">
            <v>CA</v>
          </cell>
          <cell r="F328" t="str">
            <v>936150000</v>
          </cell>
        </row>
        <row r="329">
          <cell r="A329" t="str">
            <v>081328</v>
          </cell>
          <cell r="B329" t="str">
            <v>GOLDEN VALLEY BEVERAGE COMPANY</v>
          </cell>
          <cell r="C329" t="str">
            <v>980 E 4TH ST</v>
          </cell>
          <cell r="D329" t="str">
            <v>MCMINNVILLE</v>
          </cell>
          <cell r="E329" t="str">
            <v>OR</v>
          </cell>
          <cell r="F329" t="str">
            <v>971280000</v>
          </cell>
        </row>
        <row r="330">
          <cell r="A330" t="str">
            <v>075065</v>
          </cell>
          <cell r="B330" t="str">
            <v>GOOSECROSS CELLARS</v>
          </cell>
          <cell r="C330" t="str">
            <v>1119 STATE LN</v>
          </cell>
          <cell r="D330" t="str">
            <v>YOUNTVILLE</v>
          </cell>
          <cell r="E330" t="str">
            <v>CA</v>
          </cell>
          <cell r="F330" t="str">
            <v>945999407</v>
          </cell>
        </row>
        <row r="331">
          <cell r="A331" t="str">
            <v>080982</v>
          </cell>
          <cell r="B331" t="str">
            <v>GORDON BIERSCH BREWERY RESTAURANT</v>
          </cell>
          <cell r="C331" t="str">
            <v>600 PINE ST SUITE 401</v>
          </cell>
          <cell r="D331" t="str">
            <v>SEATTLE</v>
          </cell>
          <cell r="E331" t="str">
            <v>WA</v>
          </cell>
          <cell r="F331" t="str">
            <v>981010000</v>
          </cell>
        </row>
        <row r="332">
          <cell r="A332" t="str">
            <v>081420</v>
          </cell>
          <cell r="B332" t="str">
            <v>GORDON BIERSCH BREWING COMPANY</v>
          </cell>
          <cell r="C332" t="str">
            <v>357 E TAYLOR ST</v>
          </cell>
          <cell r="D332" t="str">
            <v>SAN JOSE</v>
          </cell>
          <cell r="E332" t="str">
            <v>CA</v>
          </cell>
          <cell r="F332" t="str">
            <v>951123148</v>
          </cell>
        </row>
        <row r="333">
          <cell r="A333" t="str">
            <v>079409</v>
          </cell>
          <cell r="B333" t="str">
            <v>GORDON BROTHERS CELLARS</v>
          </cell>
          <cell r="C333" t="str">
            <v>5960 BURDEN RD</v>
          </cell>
          <cell r="D333" t="str">
            <v>PASCO</v>
          </cell>
          <cell r="E333" t="str">
            <v>WA</v>
          </cell>
          <cell r="F333" t="str">
            <v>993018990</v>
          </cell>
        </row>
        <row r="334">
          <cell r="A334" t="str">
            <v>368656</v>
          </cell>
          <cell r="B334" t="str">
            <v>GORDON BROTHERS CELLARS</v>
          </cell>
          <cell r="C334" t="str">
            <v>531 LEVEY RD</v>
          </cell>
          <cell r="D334" t="str">
            <v>PASCO</v>
          </cell>
          <cell r="E334" t="str">
            <v>WA</v>
          </cell>
          <cell r="F334" t="str">
            <v>993010000</v>
          </cell>
        </row>
        <row r="335">
          <cell r="A335" t="str">
            <v>073700</v>
          </cell>
          <cell r="B335" t="str">
            <v>GRAPE EXPECTATIONS</v>
          </cell>
          <cell r="C335" t="str">
            <v>6108 6TH AVE S</v>
          </cell>
          <cell r="D335" t="str">
            <v>SEATTLE</v>
          </cell>
          <cell r="E335" t="str">
            <v>WA</v>
          </cell>
          <cell r="F335" t="str">
            <v>984060000</v>
          </cell>
        </row>
        <row r="336">
          <cell r="A336" t="str">
            <v>074223</v>
          </cell>
          <cell r="B336" t="str">
            <v>GRAPE LINKS</v>
          </cell>
          <cell r="C336" t="str">
            <v>7010 TRENTON-HEALDSBURG RD</v>
          </cell>
          <cell r="D336" t="str">
            <v>FORESTVILLE</v>
          </cell>
          <cell r="E336" t="str">
            <v>CA</v>
          </cell>
          <cell r="F336" t="str">
            <v>954360000</v>
          </cell>
        </row>
        <row r="337">
          <cell r="A337" t="str">
            <v>079973</v>
          </cell>
          <cell r="B337" t="str">
            <v>GREEN &amp; RED VINEYARDS</v>
          </cell>
          <cell r="C337" t="str">
            <v>3208 CHILES POPE VALLEY RD</v>
          </cell>
          <cell r="D337" t="str">
            <v>ST HELENA</v>
          </cell>
          <cell r="E337" t="str">
            <v>CA</v>
          </cell>
          <cell r="F337" t="str">
            <v>94574</v>
          </cell>
        </row>
        <row r="338">
          <cell r="A338" t="str">
            <v>080214</v>
          </cell>
          <cell r="B338" t="str">
            <v>GREEN MOUNTAIN CIDERY, INC.</v>
          </cell>
          <cell r="C338" t="str">
            <v>160 CLINTON ST</v>
          </cell>
          <cell r="D338" t="str">
            <v>SPRINGFIELD</v>
          </cell>
          <cell r="E338" t="str">
            <v>VT</v>
          </cell>
          <cell r="F338" t="str">
            <v>051563306</v>
          </cell>
        </row>
        <row r="339">
          <cell r="A339" t="str">
            <v>081009</v>
          </cell>
          <cell r="B339" t="str">
            <v>GREENBANK CELLARS</v>
          </cell>
          <cell r="C339" t="str">
            <v>3112 DAY RD</v>
          </cell>
          <cell r="D339" t="str">
            <v>GREENBANK</v>
          </cell>
          <cell r="E339" t="str">
            <v>WA</v>
          </cell>
          <cell r="F339" t="str">
            <v>98253</v>
          </cell>
        </row>
        <row r="340">
          <cell r="A340" t="str">
            <v>073063</v>
          </cell>
          <cell r="B340" t="str">
            <v>GREENBANK FARM WHIDBEY ISLAND</v>
          </cell>
          <cell r="C340" t="str">
            <v>765 E WONN RD</v>
          </cell>
          <cell r="D340" t="str">
            <v>GREENBANK</v>
          </cell>
          <cell r="E340" t="str">
            <v>WA</v>
          </cell>
          <cell r="F340" t="str">
            <v>982530000</v>
          </cell>
        </row>
        <row r="341">
          <cell r="A341" t="str">
            <v>081458</v>
          </cell>
          <cell r="B341" t="str">
            <v>GREENWOOD RIDGE VINEYARDS</v>
          </cell>
          <cell r="C341" t="str">
            <v>5501 HWY 128</v>
          </cell>
          <cell r="D341" t="str">
            <v>PHILO</v>
          </cell>
          <cell r="E341" t="str">
            <v>CA</v>
          </cell>
          <cell r="F341" t="str">
            <v>954669477</v>
          </cell>
        </row>
        <row r="342">
          <cell r="A342" t="str">
            <v>081248</v>
          </cell>
          <cell r="B342" t="str">
            <v>GREGORIO WINE SELECTIONS</v>
          </cell>
          <cell r="C342" t="str">
            <v>8805 S 190TH ST</v>
          </cell>
          <cell r="D342" t="str">
            <v>KENT</v>
          </cell>
          <cell r="E342" t="str">
            <v>WA</v>
          </cell>
          <cell r="F342" t="str">
            <v>980311270</v>
          </cell>
        </row>
        <row r="343">
          <cell r="A343" t="str">
            <v>362926</v>
          </cell>
          <cell r="B343" t="str">
            <v>GRGICH HILLS CELLAR</v>
          </cell>
          <cell r="C343" t="str">
            <v>1829 ST HELENA HWY</v>
          </cell>
          <cell r="D343" t="str">
            <v>RUTHERFORD</v>
          </cell>
          <cell r="E343" t="str">
            <v>CA</v>
          </cell>
          <cell r="F343" t="str">
            <v>945730000</v>
          </cell>
        </row>
        <row r="344">
          <cell r="A344" t="str">
            <v>369269</v>
          </cell>
          <cell r="B344" t="str">
            <v>GROTH VINEYARDS &amp; WINERY</v>
          </cell>
          <cell r="C344" t="str">
            <v>750 OAKVILLE CROSSROADS</v>
          </cell>
          <cell r="D344" t="str">
            <v>OAKVILLE</v>
          </cell>
          <cell r="E344" t="str">
            <v>CA</v>
          </cell>
          <cell r="F344" t="str">
            <v>945620000</v>
          </cell>
        </row>
        <row r="345">
          <cell r="A345" t="str">
            <v>077539</v>
          </cell>
          <cell r="B345" t="str">
            <v>GRUET WINERY</v>
          </cell>
          <cell r="C345" t="str">
            <v>8400 PAN AMERICAN FWY NE</v>
          </cell>
          <cell r="D345" t="str">
            <v>ALBUQUERQUE</v>
          </cell>
          <cell r="E345" t="str">
            <v>NM</v>
          </cell>
          <cell r="F345" t="str">
            <v>871130000</v>
          </cell>
        </row>
        <row r="346">
          <cell r="A346" t="str">
            <v>367580</v>
          </cell>
          <cell r="B346" t="str">
            <v>GUENOC WINERY</v>
          </cell>
          <cell r="C346" t="str">
            <v>21000 BUTTS CANYON ROAD</v>
          </cell>
          <cell r="D346" t="str">
            <v>MIDDLETOWN</v>
          </cell>
          <cell r="E346" t="str">
            <v>CA</v>
          </cell>
          <cell r="F346" t="str">
            <v>954610000</v>
          </cell>
        </row>
        <row r="347">
          <cell r="A347" t="str">
            <v>076718</v>
          </cell>
          <cell r="B347" t="str">
            <v>H. COTURRI &amp; SONS, LTD</v>
          </cell>
          <cell r="C347" t="str">
            <v>6725 ENTERPRISE RD</v>
          </cell>
          <cell r="D347" t="str">
            <v>GLEN ELLEN</v>
          </cell>
          <cell r="E347" t="str">
            <v>CA</v>
          </cell>
          <cell r="F347" t="str">
            <v>954420000</v>
          </cell>
        </row>
        <row r="348">
          <cell r="A348" t="str">
            <v>081132</v>
          </cell>
          <cell r="B348" t="str">
            <v>H.A. FOSTER WINE DISTRIBUTOR</v>
          </cell>
          <cell r="C348" t="str">
            <v>8805-A S 190TH ST</v>
          </cell>
          <cell r="D348" t="str">
            <v>KENT</v>
          </cell>
          <cell r="E348" t="str">
            <v>WA</v>
          </cell>
          <cell r="F348" t="str">
            <v>980310000</v>
          </cell>
        </row>
        <row r="349">
          <cell r="A349" t="str">
            <v>078923</v>
          </cell>
          <cell r="B349" t="str">
            <v>HAIR OF THE DOG BREWING COMPANY, INC.</v>
          </cell>
          <cell r="C349" t="str">
            <v>4509 SE 23RD AVE</v>
          </cell>
          <cell r="D349" t="str">
            <v>PORTLAND</v>
          </cell>
          <cell r="E349" t="str">
            <v>OR</v>
          </cell>
          <cell r="F349" t="str">
            <v>972024771</v>
          </cell>
        </row>
        <row r="350">
          <cell r="A350" t="str">
            <v>077884</v>
          </cell>
          <cell r="B350" t="str">
            <v>HAKUSHIKA SAKE U.S.A. CORPORATION</v>
          </cell>
          <cell r="C350" t="str">
            <v>4414 TABLE MOUNTAIN DR</v>
          </cell>
          <cell r="D350" t="str">
            <v>GOLDEN</v>
          </cell>
          <cell r="E350" t="str">
            <v>CO</v>
          </cell>
          <cell r="F350" t="str">
            <v>804030000</v>
          </cell>
        </row>
        <row r="351">
          <cell r="A351" t="str">
            <v>079225</v>
          </cell>
          <cell r="B351" t="str">
            <v>HALE'S ALES</v>
          </cell>
          <cell r="C351" t="str">
            <v>4301 LEARY WAY NW</v>
          </cell>
          <cell r="D351" t="str">
            <v>SEATTLE</v>
          </cell>
          <cell r="E351" t="str">
            <v>WA</v>
          </cell>
          <cell r="F351" t="str">
            <v>981070000</v>
          </cell>
        </row>
        <row r="352">
          <cell r="A352" t="str">
            <v>081267</v>
          </cell>
          <cell r="B352" t="str">
            <v>HAMACHER WINES</v>
          </cell>
          <cell r="C352" t="str">
            <v>40845 SW BURGARSKY RD</v>
          </cell>
          <cell r="D352" t="str">
            <v>GASTON</v>
          </cell>
          <cell r="E352" t="str">
            <v>OR</v>
          </cell>
          <cell r="F352" t="str">
            <v>971199045</v>
          </cell>
        </row>
        <row r="353">
          <cell r="A353" t="str">
            <v>080494</v>
          </cell>
          <cell r="B353" t="str">
            <v>HAMEL WINES COMPANY</v>
          </cell>
          <cell r="C353" t="str">
            <v>712 BIANCA LANE</v>
          </cell>
          <cell r="D353" t="str">
            <v>HEALDSBURG</v>
          </cell>
          <cell r="E353" t="str">
            <v>CA</v>
          </cell>
          <cell r="F353" t="str">
            <v>954480000</v>
          </cell>
        </row>
        <row r="354">
          <cell r="A354" t="str">
            <v>364528</v>
          </cell>
          <cell r="B354" t="str">
            <v>HAMILTON DISTRIBUTORS</v>
          </cell>
          <cell r="C354" t="str">
            <v>1335 SE BISHOP BLVD</v>
          </cell>
          <cell r="D354" t="str">
            <v>PULLMAN</v>
          </cell>
          <cell r="E354" t="str">
            <v>WA</v>
          </cell>
          <cell r="F354" t="str">
            <v>991630157</v>
          </cell>
        </row>
        <row r="355">
          <cell r="A355" t="str">
            <v>081995</v>
          </cell>
          <cell r="B355" t="str">
            <v>HAND PICKED SELECTIONS</v>
          </cell>
          <cell r="C355" t="str">
            <v>226 E LEE ST</v>
          </cell>
          <cell r="D355" t="str">
            <v>WARRENTON</v>
          </cell>
          <cell r="E355" t="str">
            <v>VA</v>
          </cell>
          <cell r="F355" t="str">
            <v>201863616</v>
          </cell>
        </row>
        <row r="356">
          <cell r="A356" t="str">
            <v>076870</v>
          </cell>
          <cell r="B356" t="str">
            <v>HANDLEY CELLARS</v>
          </cell>
          <cell r="C356" t="str">
            <v>3151 HWY 128</v>
          </cell>
          <cell r="D356" t="str">
            <v>PHILO</v>
          </cell>
          <cell r="E356" t="str">
            <v>CA</v>
          </cell>
          <cell r="F356" t="str">
            <v>954660000</v>
          </cell>
        </row>
        <row r="357">
          <cell r="A357" t="str">
            <v>074041</v>
          </cell>
          <cell r="B357" t="str">
            <v>HANNA WINERY, INC.</v>
          </cell>
          <cell r="C357" t="str">
            <v>5345 OCCIDENTAL RD</v>
          </cell>
          <cell r="D357" t="str">
            <v>SANTA ROSA</v>
          </cell>
          <cell r="E357" t="str">
            <v>CA</v>
          </cell>
          <cell r="F357" t="str">
            <v>945010000</v>
          </cell>
        </row>
        <row r="358">
          <cell r="A358" t="str">
            <v>074659</v>
          </cell>
          <cell r="B358" t="str">
            <v>HANZELL VINEYARDS</v>
          </cell>
          <cell r="C358" t="str">
            <v>18596 LOMITA AVE</v>
          </cell>
          <cell r="D358" t="str">
            <v>SONOMA</v>
          </cell>
          <cell r="E358" t="str">
            <v>CA</v>
          </cell>
          <cell r="F358" t="str">
            <v>954760000</v>
          </cell>
        </row>
        <row r="359">
          <cell r="A359" t="str">
            <v>080491</v>
          </cell>
          <cell r="B359" t="str">
            <v>HARLAN ESTATE</v>
          </cell>
          <cell r="C359" t="str">
            <v>1551 OAKVILLE GRADE</v>
          </cell>
          <cell r="D359" t="str">
            <v>OAKVILLE</v>
          </cell>
          <cell r="E359" t="str">
            <v>CA</v>
          </cell>
          <cell r="F359" t="str">
            <v>94562</v>
          </cell>
        </row>
        <row r="360">
          <cell r="A360" t="str">
            <v>081423</v>
          </cell>
          <cell r="B360" t="str">
            <v>HARLEQUIN WINE CELLARS</v>
          </cell>
          <cell r="C360" t="str">
            <v>19264 208TH AVE SE</v>
          </cell>
          <cell r="D360" t="str">
            <v>RENTON</v>
          </cell>
          <cell r="E360" t="str">
            <v>WA</v>
          </cell>
          <cell r="F360" t="str">
            <v>980580206</v>
          </cell>
        </row>
        <row r="361">
          <cell r="A361" t="str">
            <v>079438</v>
          </cell>
          <cell r="B361" t="str">
            <v>HARMON BREWERY &amp; RESTAURANT</v>
          </cell>
          <cell r="C361" t="str">
            <v>1938 PACIFIC AVE STE A</v>
          </cell>
          <cell r="D361" t="str">
            <v>TACOMA</v>
          </cell>
          <cell r="E361" t="str">
            <v>WA</v>
          </cell>
          <cell r="F361" t="str">
            <v>984023110</v>
          </cell>
        </row>
        <row r="362">
          <cell r="A362" t="str">
            <v>079506</v>
          </cell>
          <cell r="B362" t="str">
            <v>HARRISON VINEYARDS</v>
          </cell>
          <cell r="C362" t="str">
            <v>1527 SAGE CANYON RD</v>
          </cell>
          <cell r="D362" t="str">
            <v>ST HELENA</v>
          </cell>
          <cell r="E362" t="str">
            <v>CA</v>
          </cell>
          <cell r="F362" t="str">
            <v>945740000</v>
          </cell>
        </row>
        <row r="363">
          <cell r="A363" t="str">
            <v>076533</v>
          </cell>
          <cell r="B363" t="str">
            <v>HAVENS WINE CELLARS</v>
          </cell>
          <cell r="C363" t="str">
            <v>2055 HOFFMAN LANE</v>
          </cell>
          <cell r="D363" t="str">
            <v>NAPA</v>
          </cell>
          <cell r="E363" t="str">
            <v>CA</v>
          </cell>
          <cell r="F363" t="str">
            <v>945580000</v>
          </cell>
        </row>
        <row r="364">
          <cell r="A364" t="str">
            <v>082114</v>
          </cell>
          <cell r="B364" t="str">
            <v>HEADLANDS ESTATES LLC</v>
          </cell>
          <cell r="C364" t="str">
            <v>1100 LARKSPUR LANDING CIR</v>
          </cell>
          <cell r="D364" t="str">
            <v>LARKSPUR</v>
          </cell>
          <cell r="E364" t="str">
            <v>CA</v>
          </cell>
          <cell r="F364" t="str">
            <v>949391868</v>
          </cell>
        </row>
        <row r="365">
          <cell r="A365" t="str">
            <v>081046</v>
          </cell>
          <cell r="B365" t="str">
            <v>HEADS UP BREWING COMPANY</v>
          </cell>
          <cell r="C365" t="str">
            <v>9960 SILVERDALE WY NW STE 6&amp;7</v>
          </cell>
          <cell r="D365" t="str">
            <v>SILVERDALE</v>
          </cell>
          <cell r="E365" t="str">
            <v>WA</v>
          </cell>
          <cell r="F365" t="str">
            <v>983838984</v>
          </cell>
        </row>
        <row r="366">
          <cell r="A366" t="str">
            <v>078010</v>
          </cell>
          <cell r="B366" t="str">
            <v>HEAVEN HILL DISTILLERIES INC</v>
          </cell>
          <cell r="C366" t="str">
            <v>1064 LORETTO RD</v>
          </cell>
          <cell r="D366" t="str">
            <v>BARDSTOWN</v>
          </cell>
          <cell r="E366" t="str">
            <v>KY</v>
          </cell>
          <cell r="F366" t="str">
            <v>400040729</v>
          </cell>
        </row>
        <row r="367">
          <cell r="A367" t="str">
            <v>079245</v>
          </cell>
          <cell r="B367" t="str">
            <v>HEDGES CELLARS</v>
          </cell>
          <cell r="C367" t="str">
            <v>53511 N SUNSET RD PR NE</v>
          </cell>
          <cell r="D367" t="str">
            <v>BENTON CITY</v>
          </cell>
          <cell r="E367" t="str">
            <v>WA</v>
          </cell>
          <cell r="F367" t="str">
            <v>993200000</v>
          </cell>
        </row>
        <row r="368">
          <cell r="A368" t="str">
            <v>080613</v>
          </cell>
          <cell r="B368" t="str">
            <v>HEDGES CELLARS</v>
          </cell>
          <cell r="C368" t="str">
            <v>195 NE GILMAN BLVD</v>
          </cell>
          <cell r="D368" t="str">
            <v>ISSAQUAH</v>
          </cell>
          <cell r="E368" t="str">
            <v>WA</v>
          </cell>
          <cell r="F368" t="str">
            <v>980270000</v>
          </cell>
        </row>
        <row r="369">
          <cell r="A369" t="str">
            <v>357282</v>
          </cell>
          <cell r="B369" t="str">
            <v>HEITZ WINE CELLARS</v>
          </cell>
          <cell r="C369" t="str">
            <v>500 TAPLIN ROAD</v>
          </cell>
          <cell r="D369" t="str">
            <v>ST HELENA</v>
          </cell>
          <cell r="E369" t="str">
            <v>CA</v>
          </cell>
          <cell r="F369" t="str">
            <v>945740000</v>
          </cell>
        </row>
        <row r="370">
          <cell r="A370" t="str">
            <v>082207</v>
          </cell>
          <cell r="B370" t="str">
            <v>HELVETIA WINERY</v>
          </cell>
          <cell r="C370" t="str">
            <v>22770 NW YUNGEN</v>
          </cell>
          <cell r="D370" t="str">
            <v>HILLSBORO</v>
          </cell>
          <cell r="E370" t="str">
            <v>OR</v>
          </cell>
          <cell r="F370" t="str">
            <v>971248146</v>
          </cell>
        </row>
        <row r="371">
          <cell r="A371" t="str">
            <v>081476</v>
          </cell>
          <cell r="B371" t="str">
            <v>HENDRY RANCH</v>
          </cell>
          <cell r="C371" t="str">
            <v>3104 REDWOOD RD</v>
          </cell>
          <cell r="D371" t="str">
            <v>NAPA</v>
          </cell>
          <cell r="E371" t="str">
            <v>CA</v>
          </cell>
          <cell r="F371" t="str">
            <v>945589706</v>
          </cell>
        </row>
        <row r="372">
          <cell r="A372" t="str">
            <v>081958</v>
          </cell>
          <cell r="B372" t="str">
            <v>HENRY HILL &amp; COMPANY</v>
          </cell>
          <cell r="C372" t="str">
            <v>1281 MONTICELLO RD</v>
          </cell>
          <cell r="D372" t="str">
            <v>NAPA</v>
          </cell>
          <cell r="E372" t="str">
            <v>CA</v>
          </cell>
          <cell r="F372" t="str">
            <v>94558</v>
          </cell>
        </row>
        <row r="373">
          <cell r="A373" t="str">
            <v>081855</v>
          </cell>
          <cell r="B373" t="str">
            <v>HERON WINES</v>
          </cell>
          <cell r="C373" t="str">
            <v>2269 CHESTNUT ST</v>
          </cell>
          <cell r="D373" t="str">
            <v>SAN FRANCISCO</v>
          </cell>
          <cell r="E373" t="str">
            <v>CA</v>
          </cell>
          <cell r="F373" t="str">
            <v>941632607</v>
          </cell>
        </row>
        <row r="374">
          <cell r="A374" t="str">
            <v>081421</v>
          </cell>
          <cell r="B374" t="str">
            <v>HIGHTOWER CELLARS</v>
          </cell>
          <cell r="C374" t="str">
            <v>18658 142ND AVE NE</v>
          </cell>
          <cell r="D374" t="str">
            <v>WOODINVILLE</v>
          </cell>
          <cell r="E374" t="str">
            <v>WA</v>
          </cell>
          <cell r="F374" t="str">
            <v>980720000</v>
          </cell>
        </row>
        <row r="375">
          <cell r="A375" t="str">
            <v>366422</v>
          </cell>
          <cell r="B375" t="str">
            <v>HINMAN VINEYARDS</v>
          </cell>
          <cell r="C375" t="str">
            <v>27012 BRIGGS HILL ROAD</v>
          </cell>
          <cell r="D375" t="str">
            <v>EUGENE</v>
          </cell>
          <cell r="E375" t="str">
            <v>OR</v>
          </cell>
          <cell r="F375" t="str">
            <v>974059767</v>
          </cell>
        </row>
        <row r="376">
          <cell r="A376" t="str">
            <v>361537</v>
          </cell>
          <cell r="B376" t="str">
            <v>HINZERLING VINEYARDS</v>
          </cell>
          <cell r="C376" t="str">
            <v>1520 SHERIDAN AVE</v>
          </cell>
          <cell r="D376" t="str">
            <v>PROSSER</v>
          </cell>
          <cell r="E376" t="str">
            <v>WA</v>
          </cell>
          <cell r="F376" t="str">
            <v>993501140</v>
          </cell>
        </row>
        <row r="377">
          <cell r="A377" t="str">
            <v>368384</v>
          </cell>
          <cell r="B377" t="str">
            <v>HOGUE CELLARS</v>
          </cell>
          <cell r="C377" t="str">
            <v>2800 LEE RD</v>
          </cell>
          <cell r="D377" t="str">
            <v>PROSSER</v>
          </cell>
          <cell r="E377" t="str">
            <v>WA</v>
          </cell>
          <cell r="F377" t="str">
            <v>993500031</v>
          </cell>
        </row>
        <row r="378">
          <cell r="A378" t="str">
            <v>080331</v>
          </cell>
          <cell r="B378" t="str">
            <v>HONEY RUN WINERY &amp; HONEY CO</v>
          </cell>
          <cell r="C378" t="str">
            <v>2309 PARK AVE</v>
          </cell>
          <cell r="D378" t="str">
            <v>CHICO</v>
          </cell>
          <cell r="E378" t="str">
            <v>CA</v>
          </cell>
          <cell r="F378" t="str">
            <v>959286706</v>
          </cell>
        </row>
        <row r="379">
          <cell r="A379" t="str">
            <v>356974</v>
          </cell>
          <cell r="B379" t="str">
            <v>HONEYWOOD, INC.</v>
          </cell>
          <cell r="C379" t="str">
            <v>1350 HINES ST SE</v>
          </cell>
          <cell r="D379" t="str">
            <v>SALEM</v>
          </cell>
          <cell r="E379" t="str">
            <v>OR</v>
          </cell>
          <cell r="F379" t="str">
            <v>973020000</v>
          </cell>
        </row>
        <row r="380">
          <cell r="A380" t="str">
            <v>076209</v>
          </cell>
          <cell r="B380" t="str">
            <v>HONIG VINEYARD AND WINERY LLC</v>
          </cell>
          <cell r="C380" t="str">
            <v>850 RUTHERFORD RD</v>
          </cell>
          <cell r="D380" t="str">
            <v>RUTHERFORD</v>
          </cell>
          <cell r="E380" t="str">
            <v>CA</v>
          </cell>
          <cell r="F380" t="str">
            <v>945730000</v>
          </cell>
        </row>
        <row r="381">
          <cell r="A381" t="str">
            <v>079623</v>
          </cell>
          <cell r="B381" t="str">
            <v>HOOD CANAL BREWERY</v>
          </cell>
          <cell r="C381" t="str">
            <v>25877 TYTLER RD NE</v>
          </cell>
          <cell r="D381" t="str">
            <v>POULSBO</v>
          </cell>
          <cell r="E381" t="str">
            <v>WA</v>
          </cell>
          <cell r="F381" t="str">
            <v>983700000</v>
          </cell>
        </row>
        <row r="382">
          <cell r="A382" t="str">
            <v>369270</v>
          </cell>
          <cell r="B382" t="str">
            <v>HOOD RIVER VINEYARDS</v>
          </cell>
          <cell r="C382" t="str">
            <v>4693 WESTWOOD DR</v>
          </cell>
          <cell r="D382" t="str">
            <v>HOOD RIVER</v>
          </cell>
          <cell r="E382" t="str">
            <v>OR</v>
          </cell>
          <cell r="F382" t="str">
            <v>970319741</v>
          </cell>
        </row>
        <row r="383">
          <cell r="A383" t="str">
            <v>354432</v>
          </cell>
          <cell r="B383" t="str">
            <v>HOODSPORT WINERY</v>
          </cell>
          <cell r="C383" t="str">
            <v>N 23501 HWY 101</v>
          </cell>
          <cell r="D383" t="str">
            <v>HOODSPORT</v>
          </cell>
          <cell r="E383" t="str">
            <v>WA</v>
          </cell>
          <cell r="F383" t="str">
            <v>985489731</v>
          </cell>
        </row>
        <row r="384">
          <cell r="A384" t="str">
            <v>365252</v>
          </cell>
          <cell r="B384" t="str">
            <v>HOP KILN WINERY</v>
          </cell>
          <cell r="C384" t="str">
            <v>6050 WESTSIDE RD</v>
          </cell>
          <cell r="D384" t="str">
            <v>HEALDSBURG</v>
          </cell>
          <cell r="E384" t="str">
            <v>CA</v>
          </cell>
          <cell r="F384" t="str">
            <v>954489416</v>
          </cell>
        </row>
        <row r="385">
          <cell r="A385" t="str">
            <v>070812</v>
          </cell>
          <cell r="B385" t="str">
            <v>HORIZON'S EDGE WINERY</v>
          </cell>
          <cell r="C385" t="str">
            <v>4530 E ZILLAH DR</v>
          </cell>
          <cell r="D385" t="str">
            <v>ZILLAH</v>
          </cell>
          <cell r="E385" t="str">
            <v>WA</v>
          </cell>
          <cell r="F385" t="str">
            <v>989539300</v>
          </cell>
        </row>
        <row r="386">
          <cell r="A386" t="str">
            <v>080196</v>
          </cell>
          <cell r="B386" t="str">
            <v>HORNELL BREWING CO., INC.</v>
          </cell>
          <cell r="C386" t="str">
            <v>5 DAKOTA DRIVE STE 2KO5</v>
          </cell>
          <cell r="D386" t="str">
            <v>LAKE SUCCESS</v>
          </cell>
          <cell r="E386" t="str">
            <v>NY</v>
          </cell>
          <cell r="F386" t="str">
            <v>11042</v>
          </cell>
        </row>
        <row r="387">
          <cell r="A387" t="str">
            <v>079441</v>
          </cell>
          <cell r="B387" t="str">
            <v>HORTON VINEYARDS</v>
          </cell>
          <cell r="C387" t="str">
            <v>6399 SPOTSWOOD TRAIL</v>
          </cell>
          <cell r="D387" t="str">
            <v>GORDONSVILLE</v>
          </cell>
          <cell r="E387" t="str">
            <v>VA</v>
          </cell>
          <cell r="F387" t="str">
            <v>229420000</v>
          </cell>
        </row>
        <row r="388">
          <cell r="A388" t="str">
            <v>070551</v>
          </cell>
          <cell r="B388" t="str">
            <v>HUDEPOHL-SCHOENLING BREWING COMPANY</v>
          </cell>
          <cell r="C388" t="str">
            <v>1625 CENTRAL PKWY</v>
          </cell>
          <cell r="D388" t="str">
            <v>CINCINNATI</v>
          </cell>
          <cell r="E388" t="str">
            <v>OH</v>
          </cell>
          <cell r="F388" t="str">
            <v>452140000</v>
          </cell>
        </row>
        <row r="389">
          <cell r="A389" t="str">
            <v>080448</v>
          </cell>
          <cell r="B389" t="str">
            <v>HUMES BREWING CO., INC.</v>
          </cell>
          <cell r="C389" t="str">
            <v>2775 CAVEDALE RD</v>
          </cell>
          <cell r="D389" t="str">
            <v>GLEN ELLEN</v>
          </cell>
          <cell r="E389" t="str">
            <v>CA</v>
          </cell>
          <cell r="F389" t="str">
            <v>95442</v>
          </cell>
        </row>
        <row r="390">
          <cell r="A390" t="str">
            <v>070168</v>
          </cell>
          <cell r="B390" t="str">
            <v>HUNTER HILL VINEYARDS</v>
          </cell>
          <cell r="C390" t="str">
            <v>2752 W MCMANAMON RD</v>
          </cell>
          <cell r="D390" t="str">
            <v>OTHELLO</v>
          </cell>
          <cell r="E390" t="str">
            <v>WA</v>
          </cell>
          <cell r="F390" t="str">
            <v>993449056</v>
          </cell>
        </row>
        <row r="391">
          <cell r="A391" t="str">
            <v>360315</v>
          </cell>
          <cell r="B391" t="str">
            <v>HUSCH VINEYARDS</v>
          </cell>
          <cell r="C391" t="str">
            <v>4400 HWY 128</v>
          </cell>
          <cell r="D391" t="str">
            <v>PHILO</v>
          </cell>
          <cell r="E391" t="str">
            <v>CA</v>
          </cell>
          <cell r="F391" t="str">
            <v>954660000</v>
          </cell>
        </row>
        <row r="392">
          <cell r="A392" t="str">
            <v>072303</v>
          </cell>
          <cell r="B392" t="str">
            <v>HYATT VINEYARDS</v>
          </cell>
          <cell r="C392" t="str">
            <v>2020 GILBERT RD</v>
          </cell>
          <cell r="D392" t="str">
            <v>ZILLAH</v>
          </cell>
          <cell r="E392" t="str">
            <v>WA</v>
          </cell>
          <cell r="F392" t="str">
            <v>989539766</v>
          </cell>
        </row>
        <row r="393">
          <cell r="A393" t="str">
            <v>079150</v>
          </cell>
          <cell r="B393" t="str">
            <v>ICE HARBOR BREWING COMPANY</v>
          </cell>
          <cell r="C393" t="str">
            <v>415 W COLUMBIA ST</v>
          </cell>
          <cell r="D393" t="str">
            <v>PASCO</v>
          </cell>
          <cell r="E393" t="str">
            <v>WA</v>
          </cell>
          <cell r="F393" t="str">
            <v>993010000</v>
          </cell>
        </row>
        <row r="394">
          <cell r="A394" t="str">
            <v>077099</v>
          </cell>
          <cell r="B394" t="str">
            <v>INDEPENDENT DISTRIBUTORS</v>
          </cell>
          <cell r="C394" t="str">
            <v>2210 PORT INDUSTRIAL RD</v>
          </cell>
          <cell r="D394" t="str">
            <v>ABERDEEN</v>
          </cell>
          <cell r="E394" t="str">
            <v>WA</v>
          </cell>
          <cell r="F394" t="str">
            <v>985200000</v>
          </cell>
        </row>
        <row r="395">
          <cell r="A395" t="str">
            <v>077155</v>
          </cell>
          <cell r="B395" t="str">
            <v>INDIA BEERS</v>
          </cell>
          <cell r="C395" t="str">
            <v>9011 EVERGREEN WAY #N044</v>
          </cell>
          <cell r="D395" t="str">
            <v>EVERETT</v>
          </cell>
          <cell r="E395" t="str">
            <v>WA</v>
          </cell>
          <cell r="F395" t="str">
            <v>982040000</v>
          </cell>
        </row>
        <row r="396">
          <cell r="A396" t="str">
            <v>080234</v>
          </cell>
          <cell r="B396" t="str">
            <v>INDIAN SPRINGS VINEYARDS</v>
          </cell>
          <cell r="C396" t="str">
            <v>16110 INDIAN SPRINGS ROAD</v>
          </cell>
          <cell r="D396" t="str">
            <v>PENN VALLEY</v>
          </cell>
          <cell r="E396" t="str">
            <v>CA</v>
          </cell>
          <cell r="F396" t="str">
            <v>959469358</v>
          </cell>
        </row>
        <row r="397">
          <cell r="A397" t="str">
            <v>366632</v>
          </cell>
          <cell r="B397" t="str">
            <v>IRON HORSE VINEYARDS</v>
          </cell>
          <cell r="C397" t="str">
            <v>9786 ROSS STATION RD</v>
          </cell>
          <cell r="D397" t="str">
            <v>SEBASTOPOL</v>
          </cell>
          <cell r="E397" t="str">
            <v>CA</v>
          </cell>
          <cell r="F397" t="str">
            <v>954722179</v>
          </cell>
        </row>
        <row r="398">
          <cell r="A398" t="str">
            <v>078867</v>
          </cell>
          <cell r="B398" t="str">
            <v>ISSAQUAH BREWHOUSE</v>
          </cell>
          <cell r="C398" t="str">
            <v>35 WEST SUNSET WAY STE C</v>
          </cell>
          <cell r="D398" t="str">
            <v>ISSAQUAH</v>
          </cell>
          <cell r="E398" t="str">
            <v>WA</v>
          </cell>
          <cell r="F398" t="str">
            <v>980270000</v>
          </cell>
        </row>
        <row r="399">
          <cell r="A399" t="str">
            <v>365408</v>
          </cell>
          <cell r="B399" t="str">
            <v>J LOHR WINERY</v>
          </cell>
          <cell r="C399" t="str">
            <v>1000 LENZEN AVENUE</v>
          </cell>
          <cell r="D399" t="str">
            <v>SAN JOSE</v>
          </cell>
          <cell r="E399" t="str">
            <v>CA</v>
          </cell>
          <cell r="F399" t="str">
            <v>951262796</v>
          </cell>
        </row>
        <row r="400">
          <cell r="A400" t="str">
            <v>081437</v>
          </cell>
          <cell r="B400" t="str">
            <v>J M CELLARS COMPANY</v>
          </cell>
          <cell r="C400" t="str">
            <v>3329 W LAURELHURST DR NE</v>
          </cell>
          <cell r="D400" t="str">
            <v>SEATTLE</v>
          </cell>
          <cell r="E400" t="str">
            <v>WA</v>
          </cell>
          <cell r="F400" t="str">
            <v>981055344</v>
          </cell>
        </row>
        <row r="401">
          <cell r="A401" t="str">
            <v>358293</v>
          </cell>
          <cell r="B401" t="str">
            <v>J PEDRONCELLI WINERY</v>
          </cell>
          <cell r="C401" t="str">
            <v>1220 CANYON RD</v>
          </cell>
          <cell r="D401" t="str">
            <v>GEYSERVILLE</v>
          </cell>
          <cell r="E401" t="str">
            <v>CA</v>
          </cell>
          <cell r="F401" t="str">
            <v>954410000</v>
          </cell>
        </row>
        <row r="402">
          <cell r="A402" t="str">
            <v>076742</v>
          </cell>
          <cell r="B402" t="str">
            <v>J WINE COMPANY</v>
          </cell>
          <cell r="C402" t="str">
            <v>11447 OLD REDWOOD HWY</v>
          </cell>
          <cell r="D402" t="str">
            <v>HEALDSBURG</v>
          </cell>
          <cell r="E402" t="str">
            <v>CA</v>
          </cell>
          <cell r="F402" t="str">
            <v>954480000</v>
          </cell>
        </row>
        <row r="403">
          <cell r="A403" t="str">
            <v>368988</v>
          </cell>
          <cell r="B403" t="str">
            <v>J. STONESTREET &amp; SONS</v>
          </cell>
          <cell r="C403" t="str">
            <v>4611 THOMAS RD</v>
          </cell>
          <cell r="D403" t="str">
            <v>HEALDSBURG</v>
          </cell>
          <cell r="E403" t="str">
            <v>CA</v>
          </cell>
          <cell r="F403" t="str">
            <v>954480000</v>
          </cell>
        </row>
        <row r="404">
          <cell r="A404" t="str">
            <v>075013</v>
          </cell>
          <cell r="B404" t="str">
            <v>JACOB LEINENKUGEL BREWING CO.</v>
          </cell>
          <cell r="C404" t="str">
            <v>1-3 JEFFERSON AVE</v>
          </cell>
          <cell r="D404" t="str">
            <v>CHIPPEWA FALLS</v>
          </cell>
          <cell r="E404" t="str">
            <v>WI</v>
          </cell>
          <cell r="F404" t="str">
            <v>547291319</v>
          </cell>
        </row>
        <row r="405">
          <cell r="A405" t="str">
            <v>080162</v>
          </cell>
          <cell r="B405" t="str">
            <v>JAMES ARTHUR FIELD WINE</v>
          </cell>
          <cell r="C405" t="str">
            <v>PO BOX 729</v>
          </cell>
          <cell r="D405" t="str">
            <v>ORINDA</v>
          </cell>
          <cell r="E405" t="str">
            <v>CA</v>
          </cell>
          <cell r="F405" t="str">
            <v>945494313</v>
          </cell>
        </row>
        <row r="406">
          <cell r="A406" t="str">
            <v>365708</v>
          </cell>
          <cell r="B406" t="str">
            <v>JANSEN DISTRIBUTING COMPANY, INC.</v>
          </cell>
          <cell r="C406" t="str">
            <v>415 RAILROAD AVE N</v>
          </cell>
          <cell r="D406" t="str">
            <v>ELLENSBURG</v>
          </cell>
          <cell r="E406" t="str">
            <v>WA</v>
          </cell>
          <cell r="F406" t="str">
            <v>989262764</v>
          </cell>
        </row>
        <row r="407">
          <cell r="A407" t="str">
            <v>081122</v>
          </cell>
          <cell r="B407" t="str">
            <v>JAPAN AMERICA BEVERAGE COMPANY</v>
          </cell>
          <cell r="C407" t="str">
            <v>820 ELM ST</v>
          </cell>
          <cell r="D407" t="str">
            <v>FOREST GROVE</v>
          </cell>
          <cell r="E407" t="str">
            <v>OR</v>
          </cell>
          <cell r="F407" t="str">
            <v>971160000</v>
          </cell>
        </row>
        <row r="408">
          <cell r="A408" t="str">
            <v>079875</v>
          </cell>
          <cell r="B408" t="str">
            <v>JARVIS VINEYARDS</v>
          </cell>
          <cell r="C408" t="str">
            <v>2970 MONTICELLO RD</v>
          </cell>
          <cell r="D408" t="str">
            <v>NAPA</v>
          </cell>
          <cell r="E408" t="str">
            <v>CA</v>
          </cell>
          <cell r="F408" t="str">
            <v>945580000</v>
          </cell>
        </row>
        <row r="409">
          <cell r="A409" t="str">
            <v>079745</v>
          </cell>
          <cell r="B409" t="str">
            <v>JEAN CLAUDE BOISSET WINES USA, INC.</v>
          </cell>
          <cell r="C409" t="str">
            <v>650 5TH ST #403</v>
          </cell>
          <cell r="D409" t="str">
            <v>SAN FRANCISCO</v>
          </cell>
          <cell r="E409" t="str">
            <v>CA</v>
          </cell>
          <cell r="F409" t="str">
            <v>941070000</v>
          </cell>
        </row>
        <row r="410">
          <cell r="A410" t="str">
            <v>079864</v>
          </cell>
          <cell r="B410" t="str">
            <v>JFC INTERNATIONAL INC</v>
          </cell>
          <cell r="C410" t="str">
            <v>PARK 234 BLDG B</v>
          </cell>
          <cell r="D410" t="str">
            <v>KENT</v>
          </cell>
          <cell r="E410" t="str">
            <v>WA</v>
          </cell>
          <cell r="F410" t="str">
            <v>980320000</v>
          </cell>
        </row>
        <row r="411">
          <cell r="A411" t="str">
            <v>360148</v>
          </cell>
          <cell r="B411" t="str">
            <v>JIM BEAM BRANDS CO.</v>
          </cell>
          <cell r="C411" t="str">
            <v>22281 CHIANTI RD</v>
          </cell>
          <cell r="D411" t="str">
            <v>GEYSERVILLE</v>
          </cell>
          <cell r="E411" t="str">
            <v>CA</v>
          </cell>
          <cell r="F411" t="str">
            <v>954410000</v>
          </cell>
        </row>
        <row r="412">
          <cell r="A412" t="str">
            <v>365415</v>
          </cell>
          <cell r="B412" t="str">
            <v>JORDAN VINEYARD &amp; WINERY</v>
          </cell>
          <cell r="C412" t="str">
            <v>1474 ALEXANDER VALLEY RD</v>
          </cell>
          <cell r="D412" t="str">
            <v>HEALDSBURG</v>
          </cell>
          <cell r="E412" t="str">
            <v>CA</v>
          </cell>
          <cell r="F412" t="str">
            <v>954480000</v>
          </cell>
        </row>
        <row r="413">
          <cell r="A413" t="str">
            <v>361007</v>
          </cell>
          <cell r="B413" t="str">
            <v>JOSEPH PHELPS VINEYARDS</v>
          </cell>
          <cell r="C413" t="str">
            <v>200 TAPLIN RD</v>
          </cell>
          <cell r="D413" t="str">
            <v>ST HELENA</v>
          </cell>
          <cell r="E413" t="str">
            <v>CA</v>
          </cell>
          <cell r="F413" t="str">
            <v>945740531</v>
          </cell>
        </row>
        <row r="414">
          <cell r="A414" t="str">
            <v>077641</v>
          </cell>
          <cell r="B414" t="str">
            <v>JUSTIN VINEYARDS &amp; WINERY</v>
          </cell>
          <cell r="C414" t="str">
            <v>11680 CHIMNEY ROCK RD</v>
          </cell>
          <cell r="D414" t="str">
            <v>PASO ROBLES</v>
          </cell>
          <cell r="E414" t="str">
            <v>CA</v>
          </cell>
          <cell r="F414" t="str">
            <v>934460000</v>
          </cell>
        </row>
        <row r="415">
          <cell r="A415" t="str">
            <v>081757</v>
          </cell>
          <cell r="B415" t="str">
            <v>K &amp; L BEVERAGE COMPANY LLC</v>
          </cell>
          <cell r="C415" t="str">
            <v>2501 E VALLEY RD #150</v>
          </cell>
          <cell r="D415" t="str">
            <v>RENTON</v>
          </cell>
          <cell r="E415" t="str">
            <v>WA</v>
          </cell>
          <cell r="F415" t="str">
            <v>98055</v>
          </cell>
        </row>
        <row r="416">
          <cell r="A416" t="str">
            <v>080171</v>
          </cell>
          <cell r="B416" t="str">
            <v>K &amp; L DISTRIBUTORS</v>
          </cell>
          <cell r="C416" t="str">
            <v>2501 E VALLEY RD STE 100</v>
          </cell>
          <cell r="D416" t="str">
            <v>RENTON</v>
          </cell>
          <cell r="E416" t="str">
            <v>WA</v>
          </cell>
          <cell r="F416" t="str">
            <v>980550000</v>
          </cell>
        </row>
        <row r="417">
          <cell r="A417" t="str">
            <v>073200</v>
          </cell>
          <cell r="B417" t="str">
            <v>K &amp; M IMPORTS</v>
          </cell>
          <cell r="C417" t="str">
            <v>6541 5TH PL S</v>
          </cell>
          <cell r="D417" t="str">
            <v>SEATTLE</v>
          </cell>
          <cell r="E417" t="str">
            <v>WA</v>
          </cell>
          <cell r="F417" t="str">
            <v>981083435</v>
          </cell>
        </row>
        <row r="418">
          <cell r="A418" t="str">
            <v>074329</v>
          </cell>
          <cell r="B418" t="str">
            <v>K &amp; T DISTRIBUTING</v>
          </cell>
          <cell r="C418" t="str">
            <v>2520 CRITES ST SW</v>
          </cell>
          <cell r="D418" t="str">
            <v>TUMWATER</v>
          </cell>
          <cell r="E418" t="str">
            <v>WA</v>
          </cell>
          <cell r="F418" t="str">
            <v>985026135</v>
          </cell>
        </row>
        <row r="419">
          <cell r="A419" t="str">
            <v>081673</v>
          </cell>
          <cell r="B419" t="str">
            <v>KALAMAR WINERY</v>
          </cell>
          <cell r="C419" t="str">
            <v>6401 S ISLAND DR</v>
          </cell>
          <cell r="D419" t="str">
            <v>BONNEY LAKE</v>
          </cell>
          <cell r="E419" t="str">
            <v>WA</v>
          </cell>
          <cell r="F419" t="str">
            <v>98390</v>
          </cell>
        </row>
        <row r="420">
          <cell r="A420" t="str">
            <v>369709</v>
          </cell>
          <cell r="B420" t="str">
            <v>KALIN CELLARS</v>
          </cell>
          <cell r="C420" t="str">
            <v>61 GALLI DRIVE</v>
          </cell>
          <cell r="D420" t="str">
            <v>NOVATO</v>
          </cell>
          <cell r="E420" t="str">
            <v>CA</v>
          </cell>
          <cell r="F420" t="str">
            <v>949470000</v>
          </cell>
        </row>
        <row r="421">
          <cell r="A421" t="str">
            <v>369632</v>
          </cell>
          <cell r="B421" t="str">
            <v>KARLY WINES</v>
          </cell>
          <cell r="C421" t="str">
            <v>11076 BELL RD</v>
          </cell>
          <cell r="D421" t="str">
            <v>PLYMOUTH</v>
          </cell>
          <cell r="E421" t="str">
            <v>CA</v>
          </cell>
          <cell r="F421" t="str">
            <v>956690000</v>
          </cell>
        </row>
        <row r="422">
          <cell r="A422" t="str">
            <v>080126</v>
          </cell>
          <cell r="B422" t="str">
            <v>KAROLINA IMPORTS</v>
          </cell>
          <cell r="C422" t="str">
            <v>341 FRONT AVE SW</v>
          </cell>
          <cell r="D422" t="str">
            <v>CASTLE ROCK</v>
          </cell>
          <cell r="E422" t="str">
            <v>WA</v>
          </cell>
          <cell r="F422" t="str">
            <v>986110000</v>
          </cell>
        </row>
        <row r="423">
          <cell r="A423" t="str">
            <v>079899</v>
          </cell>
          <cell r="B423" t="str">
            <v>KATHRYN KENNEDY WINERY</v>
          </cell>
          <cell r="C423" t="str">
            <v>13180 PIERCE RD</v>
          </cell>
          <cell r="D423" t="str">
            <v>SARATOGA</v>
          </cell>
          <cell r="E423" t="str">
            <v>CA</v>
          </cell>
          <cell r="F423" t="str">
            <v>950704212</v>
          </cell>
        </row>
        <row r="424">
          <cell r="A424" t="str">
            <v>078130</v>
          </cell>
          <cell r="B424" t="str">
            <v>KAUTZ VINEYARDS INC.</v>
          </cell>
          <cell r="C424" t="str">
            <v>1894 SIX MILE RD</v>
          </cell>
          <cell r="D424" t="str">
            <v>MURPHYS</v>
          </cell>
          <cell r="E424" t="str">
            <v>CA</v>
          </cell>
          <cell r="F424" t="str">
            <v>952477299</v>
          </cell>
        </row>
        <row r="425">
          <cell r="A425" t="str">
            <v>082148</v>
          </cell>
          <cell r="B425" t="str">
            <v>KEN WRIGHT CELLARS</v>
          </cell>
          <cell r="C425" t="str">
            <v>236 N KUTCH ST</v>
          </cell>
          <cell r="D425" t="str">
            <v>CARLTON</v>
          </cell>
          <cell r="E425" t="str">
            <v>OR</v>
          </cell>
          <cell r="F425" t="str">
            <v>97111</v>
          </cell>
        </row>
        <row r="426">
          <cell r="A426" t="str">
            <v>368959</v>
          </cell>
          <cell r="B426" t="str">
            <v>KENDALL-JACKSON VINEYARDS &amp; WINERY</v>
          </cell>
          <cell r="C426" t="str">
            <v>600 MATTHEWS RD</v>
          </cell>
          <cell r="D426" t="str">
            <v>LAKEPORT</v>
          </cell>
          <cell r="E426" t="str">
            <v>CA</v>
          </cell>
          <cell r="F426" t="str">
            <v>941111021</v>
          </cell>
        </row>
        <row r="427">
          <cell r="A427" t="str">
            <v>082312</v>
          </cell>
          <cell r="B427" t="str">
            <v>KENT RASMUSSEN WINERY</v>
          </cell>
          <cell r="C427" t="str">
            <v>2125 CUTTINGS WHARF RD</v>
          </cell>
          <cell r="D427" t="str">
            <v>NAPA</v>
          </cell>
          <cell r="E427" t="str">
            <v>CA</v>
          </cell>
          <cell r="F427" t="str">
            <v>94559</v>
          </cell>
        </row>
        <row r="428">
          <cell r="A428" t="str">
            <v>071836</v>
          </cell>
          <cell r="B428" t="str">
            <v>KESSLER BREWING COMPANY</v>
          </cell>
          <cell r="C428" t="str">
            <v>1439 HARRIS ST</v>
          </cell>
          <cell r="D428" t="str">
            <v>HELENA</v>
          </cell>
          <cell r="E428" t="str">
            <v>MT</v>
          </cell>
          <cell r="F428" t="str">
            <v>596010000</v>
          </cell>
        </row>
        <row r="429">
          <cell r="A429" t="str">
            <v>081473</v>
          </cell>
          <cell r="B429" t="str">
            <v>KESTREL VINTNERS</v>
          </cell>
          <cell r="C429" t="str">
            <v>2890 LEE RD</v>
          </cell>
          <cell r="D429" t="str">
            <v>PROSSER</v>
          </cell>
          <cell r="E429" t="str">
            <v>WA</v>
          </cell>
          <cell r="F429" t="str">
            <v>993505520</v>
          </cell>
        </row>
        <row r="430">
          <cell r="A430" t="str">
            <v>078135</v>
          </cell>
          <cell r="B430" t="str">
            <v>KING ESTATE WINERY, INC.</v>
          </cell>
          <cell r="C430" t="str">
            <v>80854 TERRITORIAL HWY</v>
          </cell>
          <cell r="D430" t="str">
            <v>EUGENE</v>
          </cell>
          <cell r="E430" t="str">
            <v>OR</v>
          </cell>
          <cell r="F430" t="str">
            <v>974059715</v>
          </cell>
        </row>
        <row r="431">
          <cell r="A431" t="str">
            <v>368296</v>
          </cell>
          <cell r="B431" t="str">
            <v>KIONA VINEYARDS WINERY</v>
          </cell>
          <cell r="C431" t="str">
            <v>44612 N SUNSET PR NE</v>
          </cell>
          <cell r="D431" t="str">
            <v>BENTON CITY</v>
          </cell>
          <cell r="E431" t="str">
            <v>WA</v>
          </cell>
          <cell r="F431" t="str">
            <v>993200000</v>
          </cell>
        </row>
        <row r="432">
          <cell r="A432" t="str">
            <v>081772</v>
          </cell>
          <cell r="B432" t="str">
            <v>KIRKLAND RANCH LLC</v>
          </cell>
          <cell r="C432" t="str">
            <v>ONE KIRKLAND RANCH RD</v>
          </cell>
          <cell r="D432" t="str">
            <v>NAPA</v>
          </cell>
          <cell r="E432" t="str">
            <v>CA</v>
          </cell>
          <cell r="F432" t="str">
            <v>945580000</v>
          </cell>
        </row>
        <row r="433">
          <cell r="A433" t="str">
            <v>365563</v>
          </cell>
          <cell r="B433" t="str">
            <v>KISTLER VINEYARDS</v>
          </cell>
          <cell r="C433" t="str">
            <v>4707 VINE HILL RD</v>
          </cell>
          <cell r="D433" t="str">
            <v>SEBASTOPOL</v>
          </cell>
          <cell r="E433" t="str">
            <v>CA</v>
          </cell>
          <cell r="F433" t="str">
            <v>954720000</v>
          </cell>
        </row>
        <row r="434">
          <cell r="A434" t="str">
            <v>358905</v>
          </cell>
          <cell r="B434" t="str">
            <v>KLEIN FAMILY VINTNERS</v>
          </cell>
          <cell r="C434" t="str">
            <v>11455 OLD REDWOOD HWY</v>
          </cell>
          <cell r="D434" t="str">
            <v>HEALDSBURG</v>
          </cell>
          <cell r="E434" t="str">
            <v>CA</v>
          </cell>
          <cell r="F434" t="str">
            <v>954489523</v>
          </cell>
        </row>
        <row r="435">
          <cell r="A435" t="str">
            <v>079358</v>
          </cell>
          <cell r="B435" t="str">
            <v>KLICKITAT CANYON WINERY</v>
          </cell>
          <cell r="C435" t="str">
            <v>6 LYLE-SNOWDEN RD</v>
          </cell>
          <cell r="D435" t="str">
            <v>LYLE</v>
          </cell>
          <cell r="E435" t="str">
            <v>WA</v>
          </cell>
          <cell r="F435" t="str">
            <v>986350000</v>
          </cell>
        </row>
        <row r="436">
          <cell r="A436" t="str">
            <v>081510</v>
          </cell>
          <cell r="B436" t="str">
            <v>KNIPPRATH CELLARS</v>
          </cell>
          <cell r="C436" t="str">
            <v>5634 E COMMERCE AVE</v>
          </cell>
          <cell r="D436" t="str">
            <v>SPOKANE</v>
          </cell>
          <cell r="E436" t="str">
            <v>WA</v>
          </cell>
          <cell r="F436" t="str">
            <v>992120000</v>
          </cell>
        </row>
        <row r="437">
          <cell r="A437" t="str">
            <v>076862</v>
          </cell>
          <cell r="B437" t="str">
            <v>KOHNAN INC.</v>
          </cell>
          <cell r="C437" t="str">
            <v>ONE EXECUTIVE WY</v>
          </cell>
          <cell r="D437" t="str">
            <v>NAPA</v>
          </cell>
          <cell r="E437" t="str">
            <v>CA</v>
          </cell>
          <cell r="F437" t="str">
            <v>945580000</v>
          </cell>
        </row>
        <row r="438">
          <cell r="A438" t="str">
            <v>080553</v>
          </cell>
          <cell r="B438" t="str">
            <v>KORYO BREWERY COMPANY</v>
          </cell>
          <cell r="C438" t="str">
            <v>11512 AIRPORT RD</v>
          </cell>
          <cell r="D438" t="str">
            <v>EVERETT</v>
          </cell>
          <cell r="E438" t="str">
            <v>WA</v>
          </cell>
          <cell r="F438" t="str">
            <v>982040000</v>
          </cell>
        </row>
        <row r="439">
          <cell r="A439" t="str">
            <v>076930</v>
          </cell>
          <cell r="B439" t="str">
            <v>KRAMER VINEYARDS</v>
          </cell>
          <cell r="C439" t="str">
            <v>26830 NW OLSON RD</v>
          </cell>
          <cell r="D439" t="str">
            <v>GASTON</v>
          </cell>
          <cell r="E439" t="str">
            <v>OR</v>
          </cell>
          <cell r="F439" t="str">
            <v>971198039</v>
          </cell>
        </row>
        <row r="440">
          <cell r="A440" t="str">
            <v>076944</v>
          </cell>
          <cell r="B440" t="str">
            <v>KUNDE ESTATE WINERY</v>
          </cell>
          <cell r="C440" t="str">
            <v>10155 SONOMA HWY</v>
          </cell>
          <cell r="D440" t="str">
            <v>KENWOOD</v>
          </cell>
          <cell r="E440" t="str">
            <v>CA</v>
          </cell>
          <cell r="F440" t="str">
            <v>954520000</v>
          </cell>
        </row>
        <row r="441">
          <cell r="A441" t="str">
            <v>080333</v>
          </cell>
          <cell r="B441" t="str">
            <v>KYSELA PERE ET FILS LTD</v>
          </cell>
          <cell r="C441" t="str">
            <v>350 CHESTNUT GROVE RD</v>
          </cell>
          <cell r="D441" t="str">
            <v>WINCHESTER</v>
          </cell>
          <cell r="E441" t="str">
            <v>VA</v>
          </cell>
          <cell r="F441" t="str">
            <v>22603</v>
          </cell>
        </row>
        <row r="442">
          <cell r="A442" t="str">
            <v>074375</v>
          </cell>
          <cell r="B442" t="str">
            <v>LA CONNER BREWING COMPANY</v>
          </cell>
          <cell r="C442" t="str">
            <v>117 S 1ST ST</v>
          </cell>
          <cell r="D442" t="str">
            <v>LA CONNER</v>
          </cell>
          <cell r="E442" t="str">
            <v>WA</v>
          </cell>
          <cell r="F442" t="str">
            <v>982570000</v>
          </cell>
        </row>
        <row r="443">
          <cell r="A443" t="str">
            <v>080019</v>
          </cell>
          <cell r="B443" t="str">
            <v>LA GARZA CELLARS</v>
          </cell>
          <cell r="C443" t="str">
            <v>491 WINERY LN</v>
          </cell>
          <cell r="D443" t="str">
            <v>ROSEBURG</v>
          </cell>
          <cell r="E443" t="str">
            <v>OR</v>
          </cell>
          <cell r="F443" t="str">
            <v>974709365</v>
          </cell>
        </row>
        <row r="444">
          <cell r="A444" t="str">
            <v>073207</v>
          </cell>
          <cell r="B444" t="str">
            <v>LA JOTA VINEYARD CO.</v>
          </cell>
          <cell r="C444" t="str">
            <v>1102 LAS POSADAS RD</v>
          </cell>
          <cell r="D444" t="str">
            <v>ANGWIN</v>
          </cell>
          <cell r="E444" t="str">
            <v>CA</v>
          </cell>
          <cell r="F444" t="str">
            <v>945080000</v>
          </cell>
        </row>
        <row r="445">
          <cell r="A445" t="str">
            <v>082086</v>
          </cell>
          <cell r="B445" t="str">
            <v>LA ROCCA VINEYARDS</v>
          </cell>
          <cell r="C445" t="str">
            <v>12360 DOE MILL RD</v>
          </cell>
          <cell r="D445" t="str">
            <v>FOREST RANCH</v>
          </cell>
          <cell r="E445" t="str">
            <v>CA</v>
          </cell>
          <cell r="F445" t="str">
            <v>95942</v>
          </cell>
        </row>
        <row r="446">
          <cell r="A446" t="str">
            <v>080335</v>
          </cell>
          <cell r="B446" t="str">
            <v>LA SIRENA WINES</v>
          </cell>
          <cell r="C446" t="str">
            <v>3520 EVEY RD</v>
          </cell>
          <cell r="D446" t="str">
            <v>CALISTOGA</v>
          </cell>
          <cell r="E446" t="str">
            <v>CA</v>
          </cell>
          <cell r="F446" t="str">
            <v>945150000</v>
          </cell>
        </row>
        <row r="447">
          <cell r="A447" t="str">
            <v>364597</v>
          </cell>
          <cell r="B447" t="str">
            <v>LAMBERT BRIDGE</v>
          </cell>
          <cell r="C447" t="str">
            <v>4085 W DRY CREEK RD</v>
          </cell>
          <cell r="D447" t="str">
            <v>HEALDSBURG</v>
          </cell>
          <cell r="E447" t="str">
            <v>CA</v>
          </cell>
          <cell r="F447" t="str">
            <v>954489117</v>
          </cell>
        </row>
        <row r="448">
          <cell r="A448" t="str">
            <v>075114</v>
          </cell>
          <cell r="B448" t="str">
            <v>LAMBORN FAMILY WINE COMPANY, LLC</v>
          </cell>
          <cell r="C448" t="str">
            <v>7830-40 ST HELENA HWY</v>
          </cell>
          <cell r="D448" t="str">
            <v>OAKVILLE</v>
          </cell>
          <cell r="E448" t="str">
            <v>CA</v>
          </cell>
          <cell r="F448" t="str">
            <v>945620000</v>
          </cell>
        </row>
        <row r="449">
          <cell r="A449" t="str">
            <v>364098</v>
          </cell>
          <cell r="B449" t="str">
            <v>LANDMARK VINEYARDS</v>
          </cell>
          <cell r="C449" t="str">
            <v>101 ADOBE CANYON RD</v>
          </cell>
          <cell r="D449" t="str">
            <v>KENWOOD</v>
          </cell>
          <cell r="E449" t="str">
            <v>CA</v>
          </cell>
          <cell r="F449" t="str">
            <v>954529004</v>
          </cell>
        </row>
        <row r="450">
          <cell r="A450" t="str">
            <v>080937</v>
          </cell>
          <cell r="B450" t="str">
            <v>LANE TANNER WINERY</v>
          </cell>
          <cell r="C450" t="str">
            <v>2717 AVIATION WAY</v>
          </cell>
          <cell r="D450" t="str">
            <v>SANTA MARIA</v>
          </cell>
          <cell r="E450" t="str">
            <v>CA</v>
          </cell>
          <cell r="F450" t="str">
            <v>934550000</v>
          </cell>
        </row>
        <row r="451">
          <cell r="A451" t="str">
            <v>080860</v>
          </cell>
          <cell r="B451" t="str">
            <v>LANG &amp; REED WINE COMPANY</v>
          </cell>
          <cell r="C451" t="str">
            <v>1961 VINEYARD AVE</v>
          </cell>
          <cell r="D451" t="str">
            <v>ST HELENA</v>
          </cell>
          <cell r="E451" t="str">
            <v>CA</v>
          </cell>
          <cell r="F451" t="str">
            <v>945940662</v>
          </cell>
        </row>
        <row r="452">
          <cell r="A452" t="str">
            <v>078790</v>
          </cell>
          <cell r="B452" t="str">
            <v>LANG CREEK BREWERY</v>
          </cell>
          <cell r="C452" t="str">
            <v>655 LANG CREEK RD</v>
          </cell>
          <cell r="D452" t="str">
            <v>MARION</v>
          </cell>
          <cell r="E452" t="str">
            <v>MT</v>
          </cell>
          <cell r="F452" t="str">
            <v>599250000</v>
          </cell>
        </row>
        <row r="453">
          <cell r="A453" t="str">
            <v>081842</v>
          </cell>
          <cell r="B453" t="str">
            <v>LANG WINES</v>
          </cell>
          <cell r="C453" t="str">
            <v>120 GARNER DR</v>
          </cell>
          <cell r="D453" t="str">
            <v>NOVATO</v>
          </cell>
          <cell r="E453" t="str">
            <v>CA</v>
          </cell>
          <cell r="F453" t="str">
            <v>949470000</v>
          </cell>
        </row>
        <row r="454">
          <cell r="A454" t="str">
            <v>074572</v>
          </cell>
          <cell r="B454" t="str">
            <v>LANGE WINERY</v>
          </cell>
          <cell r="C454" t="str">
            <v>18380 NE BUENA VISTA</v>
          </cell>
          <cell r="D454" t="str">
            <v>DUNDEE</v>
          </cell>
          <cell r="E454" t="str">
            <v>OR</v>
          </cell>
          <cell r="F454" t="str">
            <v>971159104</v>
          </cell>
        </row>
        <row r="455">
          <cell r="A455" t="str">
            <v>368342</v>
          </cell>
          <cell r="B455" t="str">
            <v>LATAH CREEK WINE CELLARS</v>
          </cell>
          <cell r="C455" t="str">
            <v>13030 E INDIANA AVE</v>
          </cell>
          <cell r="D455" t="str">
            <v>SPOKANE</v>
          </cell>
          <cell r="E455" t="str">
            <v>WA</v>
          </cell>
          <cell r="F455" t="str">
            <v>992161118</v>
          </cell>
        </row>
        <row r="456">
          <cell r="A456" t="str">
            <v>079671</v>
          </cell>
          <cell r="B456" t="str">
            <v>LATITUDES WINE COMPANY</v>
          </cell>
          <cell r="C456" t="str">
            <v>2717 AVIATION WAY  STE C1-12</v>
          </cell>
          <cell r="D456" t="str">
            <v>SANTA MARIA</v>
          </cell>
          <cell r="E456" t="str">
            <v>CA</v>
          </cell>
          <cell r="F456" t="str">
            <v>934551511</v>
          </cell>
        </row>
        <row r="457">
          <cell r="A457" t="str">
            <v>072300</v>
          </cell>
          <cell r="B457" t="str">
            <v>LATROBE BREWING COMPANY LLC</v>
          </cell>
          <cell r="C457" t="str">
            <v>119 JEFFERSON ST</v>
          </cell>
          <cell r="D457" t="str">
            <v>LATROBE</v>
          </cell>
          <cell r="E457" t="str">
            <v>PA</v>
          </cell>
          <cell r="F457" t="str">
            <v>156500000</v>
          </cell>
        </row>
        <row r="458">
          <cell r="A458" t="str">
            <v>072224</v>
          </cell>
          <cell r="B458" t="str">
            <v>LAUREL GLEN VINEYARD</v>
          </cell>
          <cell r="C458" t="str">
            <v>PO BOX 548</v>
          </cell>
          <cell r="D458" t="str">
            <v>GLEN ELLEN</v>
          </cell>
          <cell r="E458" t="str">
            <v>CA</v>
          </cell>
          <cell r="F458" t="str">
            <v>954420000</v>
          </cell>
        </row>
        <row r="459">
          <cell r="A459" t="str">
            <v>073250</v>
          </cell>
          <cell r="B459" t="str">
            <v>LAUREL RIDGE WINERY</v>
          </cell>
          <cell r="C459" t="str">
            <v>46350 NW DAVID HILL RD</v>
          </cell>
          <cell r="D459" t="str">
            <v>FOREST GROVE</v>
          </cell>
          <cell r="E459" t="str">
            <v>OR</v>
          </cell>
          <cell r="F459" t="str">
            <v>971160000</v>
          </cell>
        </row>
        <row r="460">
          <cell r="A460" t="str">
            <v>080466</v>
          </cell>
          <cell r="B460" t="str">
            <v>LAVELLE VINEYARDS</v>
          </cell>
          <cell r="C460" t="str">
            <v>89697 SHEFFLER ROAD</v>
          </cell>
          <cell r="D460" t="str">
            <v>ELMIRA</v>
          </cell>
          <cell r="E460" t="str">
            <v>OR</v>
          </cell>
          <cell r="F460" t="str">
            <v>974370000</v>
          </cell>
        </row>
        <row r="461">
          <cell r="A461" t="str">
            <v>080739</v>
          </cell>
          <cell r="B461" t="str">
            <v>LAZY CREEK VINEYARDS</v>
          </cell>
          <cell r="C461" t="str">
            <v>4610 HWY 128</v>
          </cell>
          <cell r="D461" t="str">
            <v>PHILO</v>
          </cell>
          <cell r="E461" t="str">
            <v>CA</v>
          </cell>
          <cell r="F461" t="str">
            <v>954660000</v>
          </cell>
        </row>
        <row r="462">
          <cell r="A462" t="str">
            <v>368614</v>
          </cell>
          <cell r="B462" t="str">
            <v>L'ECOLE NO 41</v>
          </cell>
          <cell r="C462" t="str">
            <v>41 LOWDEN SCHOOL RD</v>
          </cell>
          <cell r="D462" t="str">
            <v>LOWDEN</v>
          </cell>
          <cell r="E462" t="str">
            <v>WA</v>
          </cell>
          <cell r="F462" t="str">
            <v>993600000</v>
          </cell>
        </row>
        <row r="463">
          <cell r="A463" t="str">
            <v>074862</v>
          </cell>
          <cell r="B463" t="str">
            <v>LEEWARD WINERY</v>
          </cell>
          <cell r="C463" t="str">
            <v>2784 JOHNSON DR</v>
          </cell>
          <cell r="D463" t="str">
            <v>VENTURA</v>
          </cell>
          <cell r="E463" t="str">
            <v>CA</v>
          </cell>
          <cell r="F463" t="str">
            <v>930030000</v>
          </cell>
        </row>
        <row r="464">
          <cell r="A464" t="str">
            <v>363258</v>
          </cell>
          <cell r="B464" t="str">
            <v>LEONETTI CELLAR</v>
          </cell>
          <cell r="C464" t="str">
            <v>1321 SCHOOL AVE</v>
          </cell>
          <cell r="D464" t="str">
            <v>WALLA WALLA</v>
          </cell>
          <cell r="E464" t="str">
            <v>WA</v>
          </cell>
          <cell r="F464" t="str">
            <v>993629345</v>
          </cell>
        </row>
        <row r="465">
          <cell r="A465" t="str">
            <v>079069</v>
          </cell>
          <cell r="B465" t="str">
            <v>LEVECKE CORPORATION</v>
          </cell>
          <cell r="C465" t="str">
            <v>1491 SANTA FE DR</v>
          </cell>
          <cell r="D465" t="str">
            <v>TUSTIN</v>
          </cell>
          <cell r="E465" t="str">
            <v>CA</v>
          </cell>
          <cell r="F465" t="str">
            <v>927806401</v>
          </cell>
        </row>
        <row r="466">
          <cell r="A466" t="str">
            <v>080695</v>
          </cell>
          <cell r="B466" t="str">
            <v>LEWIS CELLARS</v>
          </cell>
          <cell r="C466" t="str">
            <v>7830-40 ST HELENA HWY</v>
          </cell>
          <cell r="D466" t="str">
            <v>OAKVILLE</v>
          </cell>
          <cell r="E466" t="str">
            <v>CA</v>
          </cell>
          <cell r="F466" t="str">
            <v>94562</v>
          </cell>
        </row>
        <row r="467">
          <cell r="A467" t="str">
            <v>076918</v>
          </cell>
          <cell r="B467" t="str">
            <v>LIFE FORCE NATURALS/LIFE FORCE HONEY &amp; WINERY</v>
          </cell>
          <cell r="C467" t="str">
            <v>1193 SADDLERIDGE RD</v>
          </cell>
          <cell r="D467" t="str">
            <v>MOSCOW</v>
          </cell>
          <cell r="E467" t="str">
            <v>ID</v>
          </cell>
          <cell r="F467" t="str">
            <v>838438751</v>
          </cell>
        </row>
        <row r="468">
          <cell r="A468" t="str">
            <v>080882</v>
          </cell>
          <cell r="B468" t="str">
            <v>LIMERICK LANE CELLARS</v>
          </cell>
          <cell r="C468" t="str">
            <v>1023 LIMERICK LN</v>
          </cell>
          <cell r="D468" t="str">
            <v>HEALDSBURG</v>
          </cell>
          <cell r="E468" t="str">
            <v>CA</v>
          </cell>
          <cell r="F468" t="str">
            <v>954489537</v>
          </cell>
        </row>
        <row r="469">
          <cell r="A469" t="str">
            <v>081828</v>
          </cell>
          <cell r="B469" t="str">
            <v>LINCOURT VINEYARDS</v>
          </cell>
          <cell r="C469" t="str">
            <v>343 N REFUGIO RD</v>
          </cell>
          <cell r="D469" t="str">
            <v>SANTA YNEZ</v>
          </cell>
          <cell r="E469" t="str">
            <v>CA</v>
          </cell>
          <cell r="F469" t="str">
            <v>934609302</v>
          </cell>
        </row>
        <row r="470">
          <cell r="A470" t="str">
            <v>082239</v>
          </cell>
          <cell r="B470" t="str">
            <v>LIPARITA WINE CO, INC</v>
          </cell>
          <cell r="C470" t="str">
            <v>285 LYNCH ROAD</v>
          </cell>
          <cell r="D470" t="str">
            <v>NAPA</v>
          </cell>
          <cell r="E470" t="str">
            <v>CA</v>
          </cell>
          <cell r="F470" t="str">
            <v>94558</v>
          </cell>
        </row>
        <row r="471">
          <cell r="A471" t="str">
            <v>081402</v>
          </cell>
          <cell r="B471" t="str">
            <v>LITTORAI WINES</v>
          </cell>
          <cell r="C471" t="str">
            <v>1985 VINEYARD AVE</v>
          </cell>
          <cell r="D471" t="str">
            <v>ST HELENA</v>
          </cell>
          <cell r="E471" t="str">
            <v>CA</v>
          </cell>
          <cell r="F471" t="str">
            <v>94574</v>
          </cell>
        </row>
        <row r="472">
          <cell r="A472" t="str">
            <v>076594</v>
          </cell>
          <cell r="B472" t="str">
            <v>LLANO ESTACADO WINERY</v>
          </cell>
          <cell r="C472" t="str">
            <v>FM 1585 3.2 MI E OF U S 87 S</v>
          </cell>
          <cell r="D472" t="str">
            <v>LUBBOCK</v>
          </cell>
          <cell r="E472" t="str">
            <v>TX</v>
          </cell>
          <cell r="F472" t="str">
            <v>794040000</v>
          </cell>
        </row>
        <row r="473">
          <cell r="A473" t="str">
            <v>077391</v>
          </cell>
          <cell r="B473" t="str">
            <v>LOCKWOOD VINEYARD</v>
          </cell>
          <cell r="C473" t="str">
            <v>59020 PARIS VALLEY RD</v>
          </cell>
          <cell r="D473" t="str">
            <v>SAN LUCAS</v>
          </cell>
          <cell r="E473" t="str">
            <v>CA</v>
          </cell>
          <cell r="F473" t="str">
            <v>939540000</v>
          </cell>
        </row>
        <row r="474">
          <cell r="A474" t="str">
            <v>079135</v>
          </cell>
          <cell r="B474" t="str">
            <v>LOLONIS</v>
          </cell>
          <cell r="C474" t="str">
            <v>1905 ROAD D</v>
          </cell>
          <cell r="D474" t="str">
            <v>REDWOOD VALLEY</v>
          </cell>
          <cell r="E474" t="str">
            <v>CA</v>
          </cell>
          <cell r="F474" t="str">
            <v>954700000</v>
          </cell>
        </row>
        <row r="475">
          <cell r="A475" t="str">
            <v>364437</v>
          </cell>
          <cell r="B475" t="str">
            <v>LONG VINEYARDS</v>
          </cell>
          <cell r="C475" t="str">
            <v>1535 SAGE CANYON DR</v>
          </cell>
          <cell r="D475" t="str">
            <v>ST HELENA</v>
          </cell>
          <cell r="E475" t="str">
            <v>CA</v>
          </cell>
          <cell r="F475" t="str">
            <v>945740000</v>
          </cell>
        </row>
        <row r="476">
          <cell r="A476" t="str">
            <v>077632</v>
          </cell>
          <cell r="B476" t="str">
            <v>LOPEZ ISLAND VINEYARDS</v>
          </cell>
          <cell r="C476" t="str">
            <v>724 B FISHERMAN BAY RD</v>
          </cell>
          <cell r="D476" t="str">
            <v>LOPEZ ISLAND</v>
          </cell>
          <cell r="E476" t="str">
            <v>WA</v>
          </cell>
          <cell r="F476" t="str">
            <v>982619553</v>
          </cell>
        </row>
        <row r="477">
          <cell r="A477" t="str">
            <v>080438</v>
          </cell>
          <cell r="B477" t="str">
            <v>LOST COAST BREWERY &amp; CAFE</v>
          </cell>
          <cell r="C477" t="str">
            <v>123 WEST THIRD ST</v>
          </cell>
          <cell r="D477" t="str">
            <v>EUREKA</v>
          </cell>
          <cell r="E477" t="str">
            <v>CA</v>
          </cell>
          <cell r="F477" t="str">
            <v>955010000</v>
          </cell>
        </row>
        <row r="478">
          <cell r="A478" t="str">
            <v>081359</v>
          </cell>
          <cell r="B478" t="str">
            <v>LOST FALLS BREWING</v>
          </cell>
          <cell r="C478" t="str">
            <v>3988 ARROW CT #216</v>
          </cell>
          <cell r="D478" t="str">
            <v>KETTLE FALLS</v>
          </cell>
          <cell r="E478" t="str">
            <v>WA</v>
          </cell>
          <cell r="F478" t="str">
            <v>991410000</v>
          </cell>
        </row>
        <row r="479">
          <cell r="A479" t="str">
            <v>366400</v>
          </cell>
          <cell r="B479" t="str">
            <v>LOST MOUNTAIN WINERY</v>
          </cell>
          <cell r="C479" t="str">
            <v>3174 LOST MOUNTAIN RD</v>
          </cell>
          <cell r="D479" t="str">
            <v>SEQUIM</v>
          </cell>
          <cell r="E479" t="str">
            <v>WA</v>
          </cell>
          <cell r="F479" t="str">
            <v>983829229</v>
          </cell>
        </row>
        <row r="480">
          <cell r="A480" t="str">
            <v>356972</v>
          </cell>
          <cell r="B480" t="str">
            <v>LOUIS M MARTINI</v>
          </cell>
          <cell r="C480" t="str">
            <v>254 ST HELENA HWY S</v>
          </cell>
          <cell r="D480" t="str">
            <v>ST HELENA</v>
          </cell>
          <cell r="E480" t="str">
            <v>CA</v>
          </cell>
          <cell r="F480" t="str">
            <v>945742203</v>
          </cell>
        </row>
        <row r="481">
          <cell r="A481" t="str">
            <v>080799</v>
          </cell>
          <cell r="B481" t="str">
            <v>LUNA VINEYARDS</v>
          </cell>
          <cell r="C481" t="str">
            <v>2921 SILVERADO TRAIL</v>
          </cell>
          <cell r="D481" t="str">
            <v>NAPA</v>
          </cell>
          <cell r="E481" t="str">
            <v>CA</v>
          </cell>
          <cell r="F481" t="str">
            <v>94558</v>
          </cell>
        </row>
        <row r="482">
          <cell r="A482" t="str">
            <v>081003</v>
          </cell>
          <cell r="B482" t="str">
            <v>LUNAR BREWING COMPANY</v>
          </cell>
          <cell r="C482" t="str">
            <v>1605 S 93RD BLDG E UNIT L</v>
          </cell>
          <cell r="D482" t="str">
            <v>SEATTLE</v>
          </cell>
          <cell r="E482" t="str">
            <v>WA</v>
          </cell>
          <cell r="F482" t="str">
            <v>981080000</v>
          </cell>
        </row>
        <row r="483">
          <cell r="A483" t="str">
            <v>079767</v>
          </cell>
          <cell r="B483" t="str">
            <v>LYNCH DISTRIBUTING</v>
          </cell>
          <cell r="C483" t="str">
            <v>106 W MEAD</v>
          </cell>
          <cell r="D483" t="str">
            <v>YAKIMA</v>
          </cell>
          <cell r="E483" t="str">
            <v>WA</v>
          </cell>
          <cell r="F483" t="str">
            <v>989020000</v>
          </cell>
        </row>
        <row r="484">
          <cell r="A484" t="str">
            <v>080788</v>
          </cell>
          <cell r="B484" t="str">
            <v>LYNMAR WINERY</v>
          </cell>
          <cell r="C484" t="str">
            <v>3651 FREI RD</v>
          </cell>
          <cell r="D484" t="str">
            <v>SEBASTOPOL</v>
          </cell>
          <cell r="E484" t="str">
            <v>CA</v>
          </cell>
          <cell r="F484" t="str">
            <v>954720000</v>
          </cell>
        </row>
        <row r="485">
          <cell r="A485" t="str">
            <v>081215</v>
          </cell>
          <cell r="B485" t="str">
            <v>M2 IMPORTS</v>
          </cell>
          <cell r="C485" t="str">
            <v>11111 W 8TH AVE UNIT A</v>
          </cell>
          <cell r="D485" t="str">
            <v>LAKEWOOD</v>
          </cell>
          <cell r="E485" t="str">
            <v>CO</v>
          </cell>
          <cell r="F485" t="str">
            <v>802155516</v>
          </cell>
        </row>
        <row r="486">
          <cell r="A486" t="str">
            <v>080261</v>
          </cell>
          <cell r="B486" t="str">
            <v>MAC &amp; JACK'S BREWERY INC.</v>
          </cell>
          <cell r="C486" t="str">
            <v>17825 NE 65TH ST STE B-110</v>
          </cell>
          <cell r="D486" t="str">
            <v>REDMOND</v>
          </cell>
          <cell r="E486" t="str">
            <v>WA</v>
          </cell>
          <cell r="F486" t="str">
            <v>980524977</v>
          </cell>
        </row>
        <row r="487">
          <cell r="A487" t="str">
            <v>079678</v>
          </cell>
          <cell r="B487" t="str">
            <v>MAC ROSTIE WINES</v>
          </cell>
          <cell r="C487" t="str">
            <v>469 2ND ST W</v>
          </cell>
          <cell r="D487" t="str">
            <v>SONOMA</v>
          </cell>
          <cell r="E487" t="str">
            <v>CA</v>
          </cell>
          <cell r="F487" t="str">
            <v>984760340</v>
          </cell>
        </row>
        <row r="488">
          <cell r="A488" t="str">
            <v>077750</v>
          </cell>
          <cell r="B488" t="str">
            <v>MAD RIVER BREWING COMPANY, INC.</v>
          </cell>
          <cell r="C488" t="str">
            <v>195 TAYLOR WAY</v>
          </cell>
          <cell r="D488" t="str">
            <v>BLUE LAKE</v>
          </cell>
          <cell r="E488" t="str">
            <v>CA</v>
          </cell>
          <cell r="F488" t="str">
            <v>955250000</v>
          </cell>
        </row>
        <row r="489">
          <cell r="A489" t="str">
            <v>080592</v>
          </cell>
          <cell r="B489" t="str">
            <v>MALIBU HILLS VINEYARDS</v>
          </cell>
          <cell r="C489" t="str">
            <v>950B MCMURRAY RD</v>
          </cell>
          <cell r="D489" t="str">
            <v>BULLETON</v>
          </cell>
          <cell r="E489" t="str">
            <v>CA</v>
          </cell>
          <cell r="F489" t="str">
            <v>934270000</v>
          </cell>
        </row>
        <row r="490">
          <cell r="A490" t="str">
            <v>367606</v>
          </cell>
          <cell r="B490" t="str">
            <v>MARIETTA CELLARS</v>
          </cell>
          <cell r="C490" t="str">
            <v>22295 CHIANTI ROAD</v>
          </cell>
          <cell r="D490" t="str">
            <v>GEYSERVILLE</v>
          </cell>
          <cell r="E490" t="str">
            <v>CA</v>
          </cell>
          <cell r="F490" t="str">
            <v>954410000</v>
          </cell>
        </row>
        <row r="491">
          <cell r="A491" t="str">
            <v>078575</v>
          </cell>
          <cell r="B491" t="str">
            <v>MARIMAR TORRES ESTATE</v>
          </cell>
          <cell r="C491" t="str">
            <v>11400 GRATON RD</v>
          </cell>
          <cell r="D491" t="str">
            <v>SEBASTOPOL</v>
          </cell>
          <cell r="E491" t="str">
            <v>CA</v>
          </cell>
          <cell r="F491" t="str">
            <v>954720000</v>
          </cell>
        </row>
        <row r="492">
          <cell r="A492" t="str">
            <v>076221</v>
          </cell>
          <cell r="B492" t="str">
            <v>MARITIME PACIFIC BREWING COMPANY</v>
          </cell>
          <cell r="C492" t="str">
            <v>1514 NW LEARY WAY</v>
          </cell>
          <cell r="D492" t="str">
            <v>SEATTLE</v>
          </cell>
          <cell r="E492" t="str">
            <v>WA</v>
          </cell>
          <cell r="F492" t="str">
            <v>981074739</v>
          </cell>
        </row>
        <row r="493">
          <cell r="A493" t="str">
            <v>082189</v>
          </cell>
          <cell r="B493" t="str">
            <v>MARK ANTHONY BRANDS INC</v>
          </cell>
          <cell r="C493" t="str">
            <v>680 EIGHTH ST STE 263</v>
          </cell>
          <cell r="D493" t="str">
            <v>SAN FRANCISCO</v>
          </cell>
          <cell r="E493" t="str">
            <v>CA</v>
          </cell>
          <cell r="F493" t="str">
            <v>941030000</v>
          </cell>
        </row>
        <row r="494">
          <cell r="A494" t="str">
            <v>074222</v>
          </cell>
          <cell r="B494" t="str">
            <v>MARKET CELLAR WINERY</v>
          </cell>
          <cell r="C494" t="str">
            <v>1432 WESTERN AVE</v>
          </cell>
          <cell r="D494" t="str">
            <v>SEATTLE</v>
          </cell>
          <cell r="E494" t="str">
            <v>WA</v>
          </cell>
          <cell r="F494" t="str">
            <v>981010000</v>
          </cell>
        </row>
        <row r="495">
          <cell r="A495" t="str">
            <v>364179</v>
          </cell>
          <cell r="B495" t="str">
            <v>MARKHAM VINEYARDS</v>
          </cell>
          <cell r="C495" t="str">
            <v>2812 N ST HELENA HWY</v>
          </cell>
          <cell r="D495" t="str">
            <v>ST HELENA</v>
          </cell>
          <cell r="E495" t="str">
            <v>CA</v>
          </cell>
          <cell r="F495" t="str">
            <v>945740000</v>
          </cell>
        </row>
        <row r="496">
          <cell r="A496" t="str">
            <v>080770</v>
          </cell>
          <cell r="B496" t="str">
            <v>MARQUAM HILL VINEYARDS</v>
          </cell>
          <cell r="C496" t="str">
            <v>35803 S HWY 213</v>
          </cell>
          <cell r="D496" t="str">
            <v>MOLALLA</v>
          </cell>
          <cell r="E496" t="str">
            <v>OR</v>
          </cell>
          <cell r="F496" t="str">
            <v>970389508</v>
          </cell>
        </row>
        <row r="497">
          <cell r="A497" t="str">
            <v>081074</v>
          </cell>
          <cell r="B497" t="str">
            <v>MARTA'S VINEYARDS, INC.</v>
          </cell>
          <cell r="C497" t="str">
            <v>7033 ORANGETHORPE AVE UNIT C</v>
          </cell>
          <cell r="D497" t="str">
            <v>BUENA PARK</v>
          </cell>
          <cell r="E497" t="str">
            <v>CA</v>
          </cell>
          <cell r="F497" t="str">
            <v>906210000</v>
          </cell>
        </row>
        <row r="498">
          <cell r="A498" t="str">
            <v>368062</v>
          </cell>
          <cell r="B498" t="str">
            <v>MARTIN WEYRICH WINERY, LLC</v>
          </cell>
          <cell r="C498" t="str">
            <v>4230 BUENA VISTA DR</v>
          </cell>
          <cell r="D498" t="str">
            <v>PASO ROBLES</v>
          </cell>
          <cell r="E498" t="str">
            <v>CA</v>
          </cell>
          <cell r="F498" t="str">
            <v>934460000</v>
          </cell>
        </row>
        <row r="499">
          <cell r="A499" t="str">
            <v>081706</v>
          </cell>
          <cell r="B499" t="str">
            <v>MARU CORPORATION</v>
          </cell>
          <cell r="C499" t="str">
            <v>19230 DES MOINES MEMORAL DR</v>
          </cell>
          <cell r="D499" t="str">
            <v>SEATAC</v>
          </cell>
          <cell r="E499" t="str">
            <v>WA</v>
          </cell>
          <cell r="F499" t="str">
            <v>981482240</v>
          </cell>
        </row>
        <row r="500">
          <cell r="A500" t="str">
            <v>081324</v>
          </cell>
          <cell r="B500" t="str">
            <v>MASON CELLARS</v>
          </cell>
          <cell r="C500" t="str">
            <v>5 HERITAGE CT</v>
          </cell>
          <cell r="D500" t="str">
            <v>YOUNTVILLE</v>
          </cell>
          <cell r="E500" t="str">
            <v>CA</v>
          </cell>
          <cell r="F500" t="str">
            <v>945990000</v>
          </cell>
        </row>
        <row r="501">
          <cell r="A501" t="str">
            <v>365312</v>
          </cell>
          <cell r="B501" t="str">
            <v>MATANZAS CREEK WINERY</v>
          </cell>
          <cell r="C501" t="str">
            <v>6097 BENNETT VALLEY RD</v>
          </cell>
          <cell r="D501" t="str">
            <v>SANTA ROSA</v>
          </cell>
          <cell r="E501" t="str">
            <v>CA</v>
          </cell>
          <cell r="F501" t="str">
            <v>954040000</v>
          </cell>
        </row>
        <row r="502">
          <cell r="A502" t="str">
            <v>081704</v>
          </cell>
          <cell r="B502" t="str">
            <v>MATTHEWS CELLARS</v>
          </cell>
          <cell r="C502" t="str">
            <v>16116 140TH PL NE</v>
          </cell>
          <cell r="D502" t="str">
            <v>WOODINVILLE</v>
          </cell>
          <cell r="E502" t="str">
            <v>WA</v>
          </cell>
          <cell r="F502" t="str">
            <v>980720000</v>
          </cell>
        </row>
        <row r="503">
          <cell r="A503" t="str">
            <v>080088</v>
          </cell>
          <cell r="B503" t="str">
            <v>MAXWELL'S</v>
          </cell>
          <cell r="C503" t="str">
            <v>636 WATERFRONT PLACE</v>
          </cell>
          <cell r="D503" t="str">
            <v>PORT TOWNSEND</v>
          </cell>
          <cell r="E503" t="str">
            <v>WA</v>
          </cell>
          <cell r="F503" t="str">
            <v>983680000</v>
          </cell>
        </row>
        <row r="504">
          <cell r="A504" t="str">
            <v>359588</v>
          </cell>
          <cell r="B504" t="str">
            <v>MAYACAMAS VINEYARDS</v>
          </cell>
          <cell r="C504" t="str">
            <v>1155 LOKOYA ROAD</v>
          </cell>
          <cell r="D504" t="str">
            <v>NAPA</v>
          </cell>
          <cell r="E504" t="str">
            <v>CA</v>
          </cell>
          <cell r="F504" t="str">
            <v>945580000</v>
          </cell>
        </row>
        <row r="505">
          <cell r="A505" t="str">
            <v>074216</v>
          </cell>
          <cell r="B505" t="str">
            <v>MAZZOCCO VINEYARDS</v>
          </cell>
          <cell r="C505" t="str">
            <v>1400 LYTTON SPRINGS RD</v>
          </cell>
          <cell r="D505" t="str">
            <v>HEALDSBURG</v>
          </cell>
          <cell r="E505" t="str">
            <v>CA</v>
          </cell>
          <cell r="F505" t="str">
            <v>954480000</v>
          </cell>
        </row>
        <row r="506">
          <cell r="A506" t="str">
            <v>081463</v>
          </cell>
          <cell r="B506" t="str">
            <v>MCCRAY RIDGE LLC</v>
          </cell>
          <cell r="C506" t="str">
            <v>1960 DRY CREEK RD</v>
          </cell>
          <cell r="D506" t="str">
            <v>HEALDSBURG</v>
          </cell>
          <cell r="E506" t="str">
            <v>CA</v>
          </cell>
          <cell r="F506" t="str">
            <v>954480000</v>
          </cell>
        </row>
        <row r="507">
          <cell r="A507" t="str">
            <v>078766</v>
          </cell>
          <cell r="B507" t="str">
            <v>MCCREA CELLARS</v>
          </cell>
          <cell r="C507" t="str">
            <v>13443 118TH AVE SE</v>
          </cell>
          <cell r="D507" t="str">
            <v>RAINIER</v>
          </cell>
          <cell r="E507" t="str">
            <v>WA</v>
          </cell>
          <cell r="F507" t="str">
            <v>985760000</v>
          </cell>
        </row>
        <row r="508">
          <cell r="A508" t="str">
            <v>363798</v>
          </cell>
          <cell r="B508" t="str">
            <v>MCDOWELL VALLEY VINEYARDS</v>
          </cell>
          <cell r="C508" t="str">
            <v>3811 HIGHWAY 175</v>
          </cell>
          <cell r="D508" t="str">
            <v>HOPLAND</v>
          </cell>
          <cell r="E508" t="str">
            <v>CA</v>
          </cell>
          <cell r="F508" t="str">
            <v>954499728</v>
          </cell>
        </row>
        <row r="509">
          <cell r="A509" t="str">
            <v>081774</v>
          </cell>
          <cell r="B509" t="str">
            <v>MCMENAMINS</v>
          </cell>
          <cell r="C509" t="str">
            <v>1900 NE 162ND AVE</v>
          </cell>
          <cell r="D509" t="str">
            <v>VANCOUVER</v>
          </cell>
          <cell r="E509" t="str">
            <v>WA</v>
          </cell>
          <cell r="F509" t="str">
            <v>98684</v>
          </cell>
        </row>
        <row r="510">
          <cell r="A510" t="str">
            <v>078627</v>
          </cell>
          <cell r="B510" t="str">
            <v>MCMENAMIN'S</v>
          </cell>
          <cell r="C510" t="str">
            <v>1801 SE COLUMBIA RIVER DR</v>
          </cell>
          <cell r="D510" t="str">
            <v>VANCOUVER</v>
          </cell>
          <cell r="E510" t="str">
            <v>WA</v>
          </cell>
          <cell r="F510" t="str">
            <v>986610000</v>
          </cell>
        </row>
        <row r="511">
          <cell r="A511" t="str">
            <v>078900</v>
          </cell>
          <cell r="B511" t="str">
            <v>MCMENAMIN'S</v>
          </cell>
          <cell r="C511" t="str">
            <v>300 E PIKE ST</v>
          </cell>
          <cell r="D511" t="str">
            <v>SEATTLE</v>
          </cell>
          <cell r="E511" t="str">
            <v>WA</v>
          </cell>
          <cell r="F511" t="str">
            <v>981223610</v>
          </cell>
        </row>
        <row r="512">
          <cell r="A512" t="str">
            <v>078904</v>
          </cell>
          <cell r="B512" t="str">
            <v>MCMENAMIN'S</v>
          </cell>
          <cell r="C512" t="str">
            <v>13300 BOTHELL-EVERETT HWY</v>
          </cell>
          <cell r="D512" t="str">
            <v>MILL CREEK</v>
          </cell>
          <cell r="E512" t="str">
            <v>WA</v>
          </cell>
          <cell r="F512" t="str">
            <v>98012</v>
          </cell>
        </row>
        <row r="513">
          <cell r="A513" t="str">
            <v>366984</v>
          </cell>
          <cell r="B513" t="str">
            <v>MCMENAMIN'S</v>
          </cell>
          <cell r="C513" t="str">
            <v>200 ROY ST</v>
          </cell>
          <cell r="D513" t="str">
            <v>SEATTLE</v>
          </cell>
          <cell r="E513" t="str">
            <v>WA</v>
          </cell>
          <cell r="F513" t="str">
            <v>981090000</v>
          </cell>
        </row>
        <row r="514">
          <cell r="A514" t="str">
            <v>360796</v>
          </cell>
          <cell r="B514" t="str">
            <v>MDI (MISSION DISTRIBUTORS INC)</v>
          </cell>
          <cell r="C514" t="str">
            <v>380 KALAMA ST &amp; HWY 395</v>
          </cell>
          <cell r="D514" t="str">
            <v>KETTLE FALLS</v>
          </cell>
          <cell r="E514" t="str">
            <v>WA</v>
          </cell>
          <cell r="F514" t="str">
            <v>991410380</v>
          </cell>
        </row>
        <row r="515">
          <cell r="A515" t="str">
            <v>080160</v>
          </cell>
          <cell r="B515" t="str">
            <v>MEDICI VINYARDS</v>
          </cell>
          <cell r="C515" t="str">
            <v>28005 NE BELL RD</v>
          </cell>
          <cell r="D515" t="str">
            <v>NEWBERG</v>
          </cell>
          <cell r="E515" t="str">
            <v>OR</v>
          </cell>
          <cell r="F515" t="str">
            <v>971326684</v>
          </cell>
        </row>
        <row r="516">
          <cell r="A516" t="str">
            <v>368883</v>
          </cell>
          <cell r="B516" t="str">
            <v>MEIER'S OLD FASHIONED WINE COMPANY</v>
          </cell>
          <cell r="C516" t="str">
            <v>6955 PLAINFIELD RD</v>
          </cell>
          <cell r="D516" t="str">
            <v>SILVERTON</v>
          </cell>
          <cell r="E516" t="str">
            <v>OH</v>
          </cell>
          <cell r="F516" t="str">
            <v>452360000</v>
          </cell>
        </row>
        <row r="517">
          <cell r="A517" t="str">
            <v>080733</v>
          </cell>
          <cell r="B517" t="str">
            <v>MELINDA AND ROBERT OUELETTE</v>
          </cell>
          <cell r="C517" t="str">
            <v>880 VALLEJO ST</v>
          </cell>
          <cell r="D517" t="str">
            <v>NAPA</v>
          </cell>
          <cell r="E517" t="str">
            <v>CA</v>
          </cell>
          <cell r="F517" t="str">
            <v>945591823</v>
          </cell>
        </row>
        <row r="518">
          <cell r="A518" t="str">
            <v>076200</v>
          </cell>
          <cell r="B518" t="str">
            <v>MENDOCINO BREWING COMPANY</v>
          </cell>
          <cell r="C518" t="str">
            <v>13351 HWY 101 S</v>
          </cell>
          <cell r="D518" t="str">
            <v>HOPLAND</v>
          </cell>
          <cell r="E518" t="str">
            <v>CA</v>
          </cell>
          <cell r="F518" t="str">
            <v>954490000</v>
          </cell>
        </row>
        <row r="519">
          <cell r="A519" t="str">
            <v>081764</v>
          </cell>
          <cell r="B519" t="str">
            <v>MERCHANT DU VIN</v>
          </cell>
          <cell r="C519" t="str">
            <v>18436 CASCADE AVE S STE 140</v>
          </cell>
          <cell r="D519" t="str">
            <v>TUKWILA</v>
          </cell>
          <cell r="E519" t="str">
            <v>WA</v>
          </cell>
          <cell r="F519" t="str">
            <v>981880000</v>
          </cell>
        </row>
        <row r="520">
          <cell r="A520" t="str">
            <v>082244</v>
          </cell>
          <cell r="B520" t="str">
            <v>MEREDITH VINEYARD ESTATE, INC</v>
          </cell>
          <cell r="C520" t="str">
            <v>8132 SPEER RANCH RD</v>
          </cell>
          <cell r="D520" t="str">
            <v>FORESTVILLE</v>
          </cell>
          <cell r="E520" t="str">
            <v>CA</v>
          </cell>
          <cell r="F520" t="str">
            <v>954369415</v>
          </cell>
        </row>
        <row r="521">
          <cell r="A521" t="str">
            <v>072766</v>
          </cell>
          <cell r="B521" t="str">
            <v>MERRYVALE VINEYARDS</v>
          </cell>
          <cell r="C521" t="str">
            <v>1000 MAIN ST</v>
          </cell>
          <cell r="D521" t="str">
            <v>ST HELENA</v>
          </cell>
          <cell r="E521" t="str">
            <v>CA</v>
          </cell>
          <cell r="F521" t="str">
            <v>945742011</v>
          </cell>
        </row>
        <row r="522">
          <cell r="A522" t="str">
            <v>080537</v>
          </cell>
          <cell r="B522" t="str">
            <v>METHOW VALLEY BREWING COMPANY</v>
          </cell>
          <cell r="C522" t="str">
            <v>209 E 2ND AVE</v>
          </cell>
          <cell r="D522" t="str">
            <v>TWISP</v>
          </cell>
          <cell r="E522" t="str">
            <v>WA</v>
          </cell>
          <cell r="F522" t="str">
            <v>988560000</v>
          </cell>
        </row>
        <row r="523">
          <cell r="A523" t="str">
            <v>079443</v>
          </cell>
          <cell r="B523" t="str">
            <v>MICHAEL POZZAN WINERY</v>
          </cell>
          <cell r="C523" t="str">
            <v>8440 ST HELENA HWY STE B</v>
          </cell>
          <cell r="D523" t="str">
            <v>RUTHERFORD</v>
          </cell>
          <cell r="E523" t="str">
            <v>CA</v>
          </cell>
          <cell r="F523" t="str">
            <v>945730000</v>
          </cell>
        </row>
        <row r="524">
          <cell r="A524" t="str">
            <v>080862</v>
          </cell>
          <cell r="B524" t="str">
            <v>MICHEL-SCHLUMBERGER FINE WINE ESTATE</v>
          </cell>
          <cell r="C524" t="str">
            <v>4155 WINE CREEK RD</v>
          </cell>
          <cell r="D524" t="str">
            <v>HEALDSBURG</v>
          </cell>
          <cell r="E524" t="str">
            <v>CA</v>
          </cell>
          <cell r="F524" t="str">
            <v>954489112</v>
          </cell>
        </row>
        <row r="525">
          <cell r="A525" t="str">
            <v>080146</v>
          </cell>
          <cell r="B525" t="str">
            <v>MIDNIGHT SUN BREWING COMPANY</v>
          </cell>
          <cell r="C525" t="str">
            <v>7329 ARCTIC BLVD</v>
          </cell>
          <cell r="D525" t="str">
            <v>ANCHORAGE</v>
          </cell>
          <cell r="E525" t="str">
            <v>AK</v>
          </cell>
          <cell r="F525" t="str">
            <v>99518</v>
          </cell>
        </row>
        <row r="526">
          <cell r="A526" t="str">
            <v>075181</v>
          </cell>
          <cell r="B526" t="str">
            <v>MIDWAY BEVERAGE</v>
          </cell>
          <cell r="C526" t="str">
            <v>6347 PATTON BLVD NE</v>
          </cell>
          <cell r="D526" t="str">
            <v>MOSES LAKE</v>
          </cell>
          <cell r="E526" t="str">
            <v>WA</v>
          </cell>
          <cell r="F526" t="str">
            <v>988370063</v>
          </cell>
        </row>
        <row r="527">
          <cell r="A527" t="str">
            <v>079434</v>
          </cell>
          <cell r="B527" t="str">
            <v>MILL CREEK BREWPUB</v>
          </cell>
          <cell r="C527" t="str">
            <v>11 N PALOSE</v>
          </cell>
          <cell r="D527" t="str">
            <v>WALLA WALLA</v>
          </cell>
          <cell r="E527" t="str">
            <v>WA</v>
          </cell>
          <cell r="F527" t="str">
            <v>993620000</v>
          </cell>
        </row>
        <row r="528">
          <cell r="A528" t="str">
            <v>363144</v>
          </cell>
          <cell r="B528" t="str">
            <v>MILL CREEK VINEYARDS</v>
          </cell>
          <cell r="C528" t="str">
            <v>1401 WESTSIDE RD</v>
          </cell>
          <cell r="D528" t="str">
            <v>HEALDSBURG</v>
          </cell>
          <cell r="E528" t="str">
            <v>CA</v>
          </cell>
          <cell r="F528" t="str">
            <v>954480000</v>
          </cell>
        </row>
        <row r="529">
          <cell r="A529" t="str">
            <v>350895</v>
          </cell>
          <cell r="B529" t="str">
            <v>MILLER BREWING COMPANY</v>
          </cell>
          <cell r="C529" t="str">
            <v>SCHMIDT PL &amp; CUSTER WAY</v>
          </cell>
          <cell r="D529" t="str">
            <v>TUMWATER</v>
          </cell>
          <cell r="E529" t="str">
            <v>WA</v>
          </cell>
          <cell r="F529" t="str">
            <v>985070947</v>
          </cell>
        </row>
        <row r="530">
          <cell r="A530" t="str">
            <v>351356</v>
          </cell>
          <cell r="B530" t="str">
            <v>MILLER BREWING COMPANY</v>
          </cell>
          <cell r="C530" t="str">
            <v>3939 W HIGHLAND BLVD</v>
          </cell>
          <cell r="D530" t="str">
            <v>MILWAUKEE</v>
          </cell>
          <cell r="E530" t="str">
            <v>WI</v>
          </cell>
          <cell r="F530" t="str">
            <v>532010482</v>
          </cell>
        </row>
        <row r="531">
          <cell r="A531" t="str">
            <v>078151</v>
          </cell>
          <cell r="B531" t="str">
            <v>MINER FAMILY WINERY</v>
          </cell>
          <cell r="C531" t="str">
            <v>7850 SILVERADO TRAIL</v>
          </cell>
          <cell r="D531" t="str">
            <v>OAKVILLE</v>
          </cell>
          <cell r="E531" t="str">
            <v>CA</v>
          </cell>
          <cell r="F531" t="str">
            <v>945620000</v>
          </cell>
        </row>
        <row r="532">
          <cell r="A532" t="str">
            <v>077821</v>
          </cell>
          <cell r="B532" t="str">
            <v>MINNESOTA BREWING CO.</v>
          </cell>
          <cell r="C532" t="str">
            <v>882 W 7TH ST</v>
          </cell>
          <cell r="D532" t="str">
            <v>ST PAUL</v>
          </cell>
          <cell r="E532" t="str">
            <v>MN</v>
          </cell>
          <cell r="F532" t="str">
            <v>551023699</v>
          </cell>
        </row>
        <row r="533">
          <cell r="A533" t="str">
            <v>358180</v>
          </cell>
          <cell r="B533" t="str">
            <v>MIRASSOU VINEYARDS</v>
          </cell>
          <cell r="C533" t="str">
            <v>3000 ABORN RD</v>
          </cell>
          <cell r="D533" t="str">
            <v>SAN JOSE</v>
          </cell>
          <cell r="E533" t="str">
            <v>CA</v>
          </cell>
          <cell r="F533" t="str">
            <v>951351705</v>
          </cell>
        </row>
        <row r="534">
          <cell r="A534" t="str">
            <v>079109</v>
          </cell>
          <cell r="B534" t="str">
            <v>MJ BARLEYHOPPER'S, BREWERY &amp; SPORTS PUB</v>
          </cell>
          <cell r="C534" t="str">
            <v>621 21ST ST</v>
          </cell>
          <cell r="D534" t="str">
            <v>LEWISTON</v>
          </cell>
          <cell r="E534" t="str">
            <v>ID</v>
          </cell>
          <cell r="F534" t="str">
            <v>835010000</v>
          </cell>
        </row>
        <row r="535">
          <cell r="A535" t="str">
            <v>072761</v>
          </cell>
          <cell r="B535" t="str">
            <v>MONT ST. JOHN CELLARS</v>
          </cell>
          <cell r="C535" t="str">
            <v>5400 OLD SONOMA RD</v>
          </cell>
          <cell r="D535" t="str">
            <v>NAPA</v>
          </cell>
          <cell r="E535" t="str">
            <v>CA</v>
          </cell>
          <cell r="F535" t="str">
            <v>945590000</v>
          </cell>
        </row>
        <row r="536">
          <cell r="A536" t="str">
            <v>360944</v>
          </cell>
          <cell r="B536" t="str">
            <v>MONTEVINA WINES</v>
          </cell>
          <cell r="C536" t="str">
            <v>20680 SHENANDOAH SCHOOL ROAD</v>
          </cell>
          <cell r="D536" t="str">
            <v>PLYMOUTH</v>
          </cell>
          <cell r="E536" t="str">
            <v>CA</v>
          </cell>
          <cell r="F536" t="str">
            <v>956690000</v>
          </cell>
        </row>
        <row r="537">
          <cell r="A537" t="str">
            <v>367020</v>
          </cell>
          <cell r="B537" t="str">
            <v>MONTICELLO CELLARS</v>
          </cell>
          <cell r="C537" t="str">
            <v>4242 BIG RANCH RD</v>
          </cell>
          <cell r="D537" t="str">
            <v>NAPA</v>
          </cell>
          <cell r="E537" t="str">
            <v>CA</v>
          </cell>
          <cell r="F537" t="str">
            <v>945580000</v>
          </cell>
        </row>
        <row r="538">
          <cell r="A538" t="str">
            <v>076006</v>
          </cell>
          <cell r="B538" t="str">
            <v>MONTINORE VINEYARDS</v>
          </cell>
          <cell r="C538" t="str">
            <v>3663 SW DILLEY RD</v>
          </cell>
          <cell r="D538" t="str">
            <v>FOREST GROVE</v>
          </cell>
          <cell r="E538" t="str">
            <v>OR</v>
          </cell>
          <cell r="F538" t="str">
            <v>971160000</v>
          </cell>
        </row>
        <row r="539">
          <cell r="A539" t="str">
            <v>070988</v>
          </cell>
          <cell r="B539" t="str">
            <v>MORGAN WINERY</v>
          </cell>
          <cell r="C539" t="str">
            <v>526 BRUNKEN AVE</v>
          </cell>
          <cell r="D539" t="str">
            <v>SALINAS</v>
          </cell>
          <cell r="E539" t="str">
            <v>CA</v>
          </cell>
          <cell r="F539" t="str">
            <v>939010000</v>
          </cell>
        </row>
        <row r="540">
          <cell r="A540" t="str">
            <v>367150</v>
          </cell>
          <cell r="B540" t="str">
            <v>MOUNT BAKER VINEYARDS</v>
          </cell>
          <cell r="C540" t="str">
            <v>4298 MT BAKER HWY</v>
          </cell>
          <cell r="D540" t="str">
            <v>EVERSON</v>
          </cell>
          <cell r="E540" t="str">
            <v>WA</v>
          </cell>
          <cell r="F540" t="str">
            <v>982479422</v>
          </cell>
        </row>
        <row r="541">
          <cell r="A541" t="str">
            <v>362713</v>
          </cell>
          <cell r="B541" t="str">
            <v>MOUNT EDEN VINEYARDS</v>
          </cell>
          <cell r="C541" t="str">
            <v>22020 MOUNT EDEN RD</v>
          </cell>
          <cell r="D541" t="str">
            <v>SARATOGA</v>
          </cell>
          <cell r="E541" t="str">
            <v>CA</v>
          </cell>
          <cell r="F541" t="str">
            <v>950709729</v>
          </cell>
        </row>
        <row r="542">
          <cell r="A542" t="str">
            <v>071438</v>
          </cell>
          <cell r="B542" t="str">
            <v>MOUNT PALOMAR WINERY</v>
          </cell>
          <cell r="C542" t="str">
            <v>33820 RANCHO CALIFORNIA RD</v>
          </cell>
          <cell r="D542" t="str">
            <v>TEMECULA</v>
          </cell>
          <cell r="E542" t="str">
            <v>CA</v>
          </cell>
          <cell r="F542" t="str">
            <v>925910000</v>
          </cell>
        </row>
        <row r="543">
          <cell r="A543" t="str">
            <v>070733</v>
          </cell>
          <cell r="B543" t="str">
            <v>MOUNTAIN DOME WINERY</v>
          </cell>
          <cell r="C543" t="str">
            <v>16315 E TEMPLE RD</v>
          </cell>
          <cell r="D543" t="str">
            <v>SPOKANE</v>
          </cell>
          <cell r="E543" t="str">
            <v>WA</v>
          </cell>
          <cell r="F543" t="str">
            <v>992070000</v>
          </cell>
        </row>
        <row r="544">
          <cell r="A544" t="str">
            <v>081813</v>
          </cell>
          <cell r="B544" t="str">
            <v>MOUNTAIN PEOPLE'S WINE DISTRIBUTING NW</v>
          </cell>
          <cell r="C544" t="str">
            <v>22 30TH ST NE STE 102</v>
          </cell>
          <cell r="D544" t="str">
            <v>AUBURN</v>
          </cell>
          <cell r="E544" t="str">
            <v>WA</v>
          </cell>
          <cell r="F544" t="str">
            <v>980020000</v>
          </cell>
        </row>
        <row r="545">
          <cell r="A545" t="str">
            <v>368538</v>
          </cell>
          <cell r="B545" t="str">
            <v>MOUNTAIN VIEW CELLARS</v>
          </cell>
          <cell r="C545" t="str">
            <v>1480 E MAIN AVE</v>
          </cell>
          <cell r="D545" t="str">
            <v>MORGAN HILL</v>
          </cell>
          <cell r="E545" t="str">
            <v>CA</v>
          </cell>
          <cell r="F545" t="str">
            <v>950370000</v>
          </cell>
        </row>
        <row r="546">
          <cell r="A546" t="str">
            <v>079031</v>
          </cell>
          <cell r="B546" t="str">
            <v>MT. HOOD BEVERAGE COMPANY</v>
          </cell>
          <cell r="C546" t="str">
            <v>6420 W JOHN DAY</v>
          </cell>
          <cell r="D546" t="str">
            <v>KENNEWICK</v>
          </cell>
          <cell r="E546" t="str">
            <v>WA</v>
          </cell>
          <cell r="F546" t="str">
            <v>993367738</v>
          </cell>
        </row>
        <row r="547">
          <cell r="A547" t="str">
            <v>081167</v>
          </cell>
          <cell r="B547" t="str">
            <v>MT. HOOD BEVERAGE COMPANY</v>
          </cell>
          <cell r="C547" t="str">
            <v>401 N KEYS RD</v>
          </cell>
          <cell r="D547" t="str">
            <v>YAKIMA</v>
          </cell>
          <cell r="E547" t="str">
            <v>WA</v>
          </cell>
          <cell r="F547" t="str">
            <v>98901</v>
          </cell>
        </row>
        <row r="548">
          <cell r="A548" t="str">
            <v>071324</v>
          </cell>
          <cell r="B548" t="str">
            <v>MURPHY, THEIS, GOODE AND READY WINE COMPANY</v>
          </cell>
          <cell r="C548" t="str">
            <v>4001 HWY 128</v>
          </cell>
          <cell r="D548" t="str">
            <v>GEYSERVILLE</v>
          </cell>
          <cell r="E548" t="str">
            <v>CA</v>
          </cell>
          <cell r="F548" t="str">
            <v>954410158</v>
          </cell>
        </row>
        <row r="549">
          <cell r="A549" t="str">
            <v>082068</v>
          </cell>
          <cell r="B549" t="str">
            <v>MYSTIC MOUNTAIN VINEYARDS</v>
          </cell>
          <cell r="C549" t="str">
            <v>22470 SW BENNETTE RD</v>
          </cell>
          <cell r="D549" t="str">
            <v>MCMINNVILLE</v>
          </cell>
          <cell r="E549" t="str">
            <v>OR</v>
          </cell>
          <cell r="F549" t="str">
            <v>971288300</v>
          </cell>
        </row>
        <row r="550">
          <cell r="A550" t="str">
            <v>082009</v>
          </cell>
          <cell r="B550" t="str">
            <v>N.W. WINE DISTRIBUTORS</v>
          </cell>
          <cell r="C550" t="str">
            <v>9609 SE EVERGREEN HWY</v>
          </cell>
          <cell r="D550" t="str">
            <v>VANCOUVER</v>
          </cell>
          <cell r="E550" t="str">
            <v>WA</v>
          </cell>
          <cell r="F550" t="str">
            <v>986643715</v>
          </cell>
        </row>
        <row r="551">
          <cell r="A551" t="str">
            <v>077850</v>
          </cell>
          <cell r="B551" t="str">
            <v>NALLE WINERY</v>
          </cell>
          <cell r="C551" t="str">
            <v>2385 DRY CREEK RD</v>
          </cell>
          <cell r="D551" t="str">
            <v>HEALDSBURG</v>
          </cell>
          <cell r="E551" t="str">
            <v>CA</v>
          </cell>
          <cell r="F551" t="str">
            <v>954480000</v>
          </cell>
        </row>
        <row r="552">
          <cell r="A552" t="str">
            <v>074771</v>
          </cell>
          <cell r="B552" t="str">
            <v>NAPA BEAUCANON COMPANY</v>
          </cell>
          <cell r="C552" t="str">
            <v>1695 ST HELENA HWY</v>
          </cell>
          <cell r="D552" t="str">
            <v>ST HELENA</v>
          </cell>
          <cell r="E552" t="str">
            <v>CA</v>
          </cell>
          <cell r="F552" t="str">
            <v>945749777</v>
          </cell>
        </row>
        <row r="553">
          <cell r="A553" t="str">
            <v>076126</v>
          </cell>
          <cell r="B553" t="str">
            <v>NAPA VALLEY SPECIALTY WINES, INC.</v>
          </cell>
          <cell r="C553" t="str">
            <v>1720 ACADEMY AVE</v>
          </cell>
          <cell r="D553" t="str">
            <v>SANGER</v>
          </cell>
          <cell r="E553" t="str">
            <v>CA</v>
          </cell>
          <cell r="F553" t="str">
            <v>936570000</v>
          </cell>
        </row>
        <row r="554">
          <cell r="A554" t="str">
            <v>076393</v>
          </cell>
          <cell r="B554" t="str">
            <v>NATIONAL DISTRIBUTING COMPANY</v>
          </cell>
          <cell r="C554" t="str">
            <v>8607 DURANGO ST SW</v>
          </cell>
          <cell r="D554" t="str">
            <v>TACOMA</v>
          </cell>
          <cell r="E554" t="str">
            <v>WA</v>
          </cell>
          <cell r="F554" t="str">
            <v>984994526</v>
          </cell>
        </row>
        <row r="555">
          <cell r="A555" t="str">
            <v>365687</v>
          </cell>
          <cell r="B555" t="str">
            <v>NATIONAL DISTRIBUTING COMPANY</v>
          </cell>
          <cell r="C555" t="str">
            <v>300 WILKES AVE</v>
          </cell>
          <cell r="D555" t="str">
            <v>BREMERTON</v>
          </cell>
          <cell r="E555" t="str">
            <v>WA</v>
          </cell>
          <cell r="F555" t="str">
            <v>983123392</v>
          </cell>
        </row>
        <row r="556">
          <cell r="A556" t="str">
            <v>365629</v>
          </cell>
          <cell r="B556" t="str">
            <v>NAVARRO VINEYARDS</v>
          </cell>
          <cell r="C556" t="str">
            <v>5601 HIGHWAY 128</v>
          </cell>
          <cell r="D556" t="str">
            <v>PHILO</v>
          </cell>
          <cell r="E556" t="str">
            <v>CA</v>
          </cell>
          <cell r="F556" t="str">
            <v>954660000</v>
          </cell>
        </row>
        <row r="557">
          <cell r="A557" t="str">
            <v>079911</v>
          </cell>
          <cell r="B557" t="str">
            <v>NEGOCIANTS U.S.A., INC.</v>
          </cell>
          <cell r="C557" t="str">
            <v>1862 EL CENTRO AVE</v>
          </cell>
          <cell r="D557" t="str">
            <v>NAPA</v>
          </cell>
          <cell r="E557" t="str">
            <v>CA</v>
          </cell>
          <cell r="F557" t="str">
            <v>945580000</v>
          </cell>
        </row>
        <row r="558">
          <cell r="A558" t="str">
            <v>073164</v>
          </cell>
          <cell r="B558" t="str">
            <v>NELSON ESTATE</v>
          </cell>
          <cell r="C558" t="str">
            <v>4155 WINE CREEK RD</v>
          </cell>
          <cell r="D558" t="str">
            <v>HEALDSBURG</v>
          </cell>
          <cell r="E558" t="str">
            <v>CA</v>
          </cell>
          <cell r="F558" t="str">
            <v>95448</v>
          </cell>
        </row>
        <row r="559">
          <cell r="A559" t="str">
            <v>081271</v>
          </cell>
          <cell r="B559" t="str">
            <v>NELSON ESTATE</v>
          </cell>
          <cell r="C559" t="str">
            <v>8805-B S 190TH ST</v>
          </cell>
          <cell r="D559" t="str">
            <v>KENT</v>
          </cell>
          <cell r="E559" t="str">
            <v>WA</v>
          </cell>
          <cell r="F559" t="str">
            <v>980311270</v>
          </cell>
        </row>
        <row r="560">
          <cell r="A560" t="str">
            <v>077248</v>
          </cell>
          <cell r="B560" t="str">
            <v>NEVADA COUNTY WINE GUILD</v>
          </cell>
          <cell r="C560" t="str">
            <v>11372 WINTER MOON WAY</v>
          </cell>
          <cell r="D560" t="str">
            <v>NEVADA CITY</v>
          </cell>
          <cell r="E560" t="str">
            <v>CA</v>
          </cell>
          <cell r="F560" t="str">
            <v>959599694</v>
          </cell>
        </row>
        <row r="561">
          <cell r="A561" t="str">
            <v>078062</v>
          </cell>
          <cell r="B561" t="str">
            <v>NEW BELGIUM BREWING COMPANY, INC.</v>
          </cell>
          <cell r="C561" t="str">
            <v>500 LINDEN ST</v>
          </cell>
          <cell r="D561" t="str">
            <v>FORT COLLINS</v>
          </cell>
          <cell r="E561" t="str">
            <v>CO</v>
          </cell>
          <cell r="F561" t="str">
            <v>805240000</v>
          </cell>
        </row>
        <row r="562">
          <cell r="A562" t="str">
            <v>079982</v>
          </cell>
          <cell r="B562" t="str">
            <v>NEW WORLD WINES</v>
          </cell>
          <cell r="C562" t="str">
            <v>2 HENRY ADAMS ST M58</v>
          </cell>
          <cell r="D562" t="str">
            <v>SAN FRANCISCO</v>
          </cell>
          <cell r="E562" t="str">
            <v>CA</v>
          </cell>
          <cell r="F562" t="str">
            <v>941035000</v>
          </cell>
        </row>
        <row r="563">
          <cell r="A563" t="str">
            <v>082138</v>
          </cell>
          <cell r="B563" t="str">
            <v>NEWLAN VINEYARDS &amp;  WINERY</v>
          </cell>
          <cell r="C563" t="str">
            <v>5225 SOLANO AVE</v>
          </cell>
          <cell r="D563" t="str">
            <v>NAPA</v>
          </cell>
          <cell r="E563" t="str">
            <v>CA</v>
          </cell>
          <cell r="F563" t="str">
            <v>94558</v>
          </cell>
        </row>
        <row r="564">
          <cell r="A564" t="str">
            <v>367599</v>
          </cell>
          <cell r="B564" t="str">
            <v>NEWTON VINEYARD</v>
          </cell>
          <cell r="C564" t="str">
            <v>2555 MADRONA AVE</v>
          </cell>
          <cell r="D564" t="str">
            <v>ST HELENA</v>
          </cell>
          <cell r="E564" t="str">
            <v>CA</v>
          </cell>
          <cell r="F564" t="str">
            <v>945740000</v>
          </cell>
        </row>
        <row r="565">
          <cell r="A565" t="str">
            <v>080970</v>
          </cell>
          <cell r="B565" t="str">
            <v>NEYERS VINEYARDS</v>
          </cell>
          <cell r="C565" t="str">
            <v>1485 MAIN ST STE 202A</v>
          </cell>
          <cell r="D565" t="str">
            <v>ST HELENA</v>
          </cell>
          <cell r="E565" t="str">
            <v>CA</v>
          </cell>
          <cell r="F565" t="str">
            <v>945740000</v>
          </cell>
        </row>
        <row r="566">
          <cell r="A566" t="str">
            <v>080907</v>
          </cell>
          <cell r="B566" t="str">
            <v>NICHOLS WINERY &amp; CELLARS</v>
          </cell>
          <cell r="C566" t="str">
            <v>8180 MANITOBA ST #356</v>
          </cell>
          <cell r="D566" t="str">
            <v>PLAYA DEL REY</v>
          </cell>
          <cell r="E566" t="str">
            <v>CA</v>
          </cell>
          <cell r="F566" t="str">
            <v>902938653</v>
          </cell>
        </row>
        <row r="567">
          <cell r="A567" t="str">
            <v>075117</v>
          </cell>
          <cell r="B567" t="str">
            <v>NIEBAUM-COPPOLA ESTATE WINERY, L.P.</v>
          </cell>
          <cell r="C567" t="str">
            <v>1460 NIEBAUM LN</v>
          </cell>
          <cell r="D567" t="str">
            <v>RUTHERFORD</v>
          </cell>
          <cell r="E567" t="str">
            <v>CA</v>
          </cell>
          <cell r="F567" t="str">
            <v>945730000</v>
          </cell>
        </row>
        <row r="568">
          <cell r="A568" t="str">
            <v>080495</v>
          </cell>
          <cell r="B568" t="str">
            <v>NOBLE WINES LTD</v>
          </cell>
          <cell r="C568" t="str">
            <v>818 S DAKOTA ST</v>
          </cell>
          <cell r="D568" t="str">
            <v>SEATTLE</v>
          </cell>
          <cell r="E568" t="str">
            <v>WA</v>
          </cell>
          <cell r="F568" t="str">
            <v>981080000</v>
          </cell>
        </row>
        <row r="569">
          <cell r="A569" t="str">
            <v>074333</v>
          </cell>
          <cell r="B569" t="str">
            <v>NORMAN VINEYARDS</v>
          </cell>
          <cell r="C569" t="str">
            <v>7450 VINEYARD DR</v>
          </cell>
          <cell r="D569" t="str">
            <v>PASO ROBLES</v>
          </cell>
          <cell r="E569" t="str">
            <v>CA</v>
          </cell>
          <cell r="F569" t="str">
            <v>934460000</v>
          </cell>
        </row>
        <row r="570">
          <cell r="A570" t="str">
            <v>080944</v>
          </cell>
          <cell r="B570" t="str">
            <v>NORTH CASCADES BREWING CO.</v>
          </cell>
          <cell r="C570" t="str">
            <v>1410 KOPE RD</v>
          </cell>
          <cell r="D570" t="str">
            <v>BELLINGHAM</v>
          </cell>
          <cell r="E570" t="str">
            <v>WA</v>
          </cell>
          <cell r="F570" t="str">
            <v>982260000</v>
          </cell>
        </row>
        <row r="571">
          <cell r="A571" t="str">
            <v>077590</v>
          </cell>
          <cell r="B571" t="str">
            <v>NORTH COAST BREWING CO.</v>
          </cell>
          <cell r="C571" t="str">
            <v>444 N MAIN ST</v>
          </cell>
          <cell r="D571" t="str">
            <v>FORT BRAGG</v>
          </cell>
          <cell r="E571" t="str">
            <v>CA</v>
          </cell>
          <cell r="F571" t="str">
            <v>954373216</v>
          </cell>
        </row>
        <row r="572">
          <cell r="A572" t="str">
            <v>356578</v>
          </cell>
          <cell r="B572" t="str">
            <v>NORTH FORK BREWERS</v>
          </cell>
          <cell r="C572" t="str">
            <v>6186 MT BAKER HWY</v>
          </cell>
          <cell r="D572" t="str">
            <v>DEMING</v>
          </cell>
          <cell r="E572" t="str">
            <v>WA</v>
          </cell>
          <cell r="F572" t="str">
            <v>982440000</v>
          </cell>
        </row>
        <row r="573">
          <cell r="A573" t="str">
            <v>077925</v>
          </cell>
          <cell r="B573" t="str">
            <v>NORTHERN LIGHTS BREWING COMPANY</v>
          </cell>
          <cell r="C573" t="str">
            <v>1701 S LAWSON ST</v>
          </cell>
          <cell r="D573" t="str">
            <v>AIRWAY HEIGHTS</v>
          </cell>
          <cell r="E573" t="str">
            <v>WA</v>
          </cell>
          <cell r="F573" t="str">
            <v>990010000</v>
          </cell>
        </row>
        <row r="574">
          <cell r="A574" t="str">
            <v>080057</v>
          </cell>
          <cell r="B574" t="str">
            <v>NORTHWEST BREWWERKS</v>
          </cell>
          <cell r="C574" t="str">
            <v>12437 116TH AVE NE</v>
          </cell>
          <cell r="D574" t="str">
            <v>KIRKLAND</v>
          </cell>
          <cell r="E574" t="str">
            <v>WA</v>
          </cell>
          <cell r="F574" t="str">
            <v>980340000</v>
          </cell>
        </row>
        <row r="575">
          <cell r="A575" t="str">
            <v>080706</v>
          </cell>
          <cell r="B575" t="str">
            <v>NORTHWEST PURVEYORS</v>
          </cell>
          <cell r="C575" t="str">
            <v>3810 GALVIN RD</v>
          </cell>
          <cell r="D575" t="str">
            <v>CENTRALIA</v>
          </cell>
          <cell r="E575" t="str">
            <v>WA</v>
          </cell>
          <cell r="F575" t="str">
            <v>985319055</v>
          </cell>
        </row>
        <row r="576">
          <cell r="A576" t="str">
            <v>078706</v>
          </cell>
          <cell r="B576" t="str">
            <v>NORTHWEST SAUSAGE &amp; DELI/YOUNG'S BREWING CO.</v>
          </cell>
          <cell r="C576" t="str">
            <v>5945 PRATHER RD</v>
          </cell>
          <cell r="D576" t="str">
            <v>CENTRALIA</v>
          </cell>
          <cell r="E576" t="str">
            <v>WA</v>
          </cell>
          <cell r="F576" t="str">
            <v>985319618</v>
          </cell>
        </row>
        <row r="577">
          <cell r="A577" t="str">
            <v>079584</v>
          </cell>
          <cell r="B577" t="str">
            <v>NORTHWEST SELECT WINES AND SPIRITS</v>
          </cell>
          <cell r="C577" t="str">
            <v>724 N HOGAN</v>
          </cell>
          <cell r="D577" t="str">
            <v>SPOKANE</v>
          </cell>
          <cell r="E577" t="str">
            <v>WA</v>
          </cell>
          <cell r="F577" t="str">
            <v>992020000</v>
          </cell>
        </row>
        <row r="578">
          <cell r="A578" t="str">
            <v>070773</v>
          </cell>
          <cell r="B578" t="str">
            <v>NORTHWEST WINE CO.</v>
          </cell>
          <cell r="C578" t="str">
            <v>3900 D INDUSTRY DR E</v>
          </cell>
          <cell r="D578" t="str">
            <v>TACOMA</v>
          </cell>
          <cell r="E578" t="str">
            <v>WA</v>
          </cell>
          <cell r="F578" t="str">
            <v>984241855</v>
          </cell>
        </row>
        <row r="579">
          <cell r="A579" t="str">
            <v>080167</v>
          </cell>
          <cell r="B579" t="str">
            <v>NOVA WINES, INC.</v>
          </cell>
          <cell r="C579" t="str">
            <v>7830-40 ST HELENA HWY STE 14</v>
          </cell>
          <cell r="D579" t="str">
            <v>OAKVILLE</v>
          </cell>
          <cell r="E579" t="str">
            <v>CA</v>
          </cell>
          <cell r="F579" t="str">
            <v>94562</v>
          </cell>
        </row>
        <row r="580">
          <cell r="A580" t="str">
            <v>079804</v>
          </cell>
          <cell r="B580" t="str">
            <v>NW BREWHOUSE &amp; GRILL</v>
          </cell>
          <cell r="C580" t="str">
            <v>7950 164TH AVE NE</v>
          </cell>
          <cell r="D580" t="str">
            <v>REDMOND</v>
          </cell>
          <cell r="E580" t="str">
            <v>WA</v>
          </cell>
          <cell r="F580" t="str">
            <v>980523842</v>
          </cell>
        </row>
        <row r="581">
          <cell r="A581" t="str">
            <v>080831</v>
          </cell>
          <cell r="B581" t="str">
            <v>O.S. WINERY</v>
          </cell>
          <cell r="C581" t="str">
            <v>12629 SW CEMETERY RD</v>
          </cell>
          <cell r="D581" t="str">
            <v>VASHON ISLAND</v>
          </cell>
          <cell r="E581" t="str">
            <v>WA</v>
          </cell>
          <cell r="F581" t="str">
            <v>980705511</v>
          </cell>
        </row>
        <row r="582">
          <cell r="A582" t="str">
            <v>356626</v>
          </cell>
          <cell r="B582" t="str">
            <v>OAK HARBOR PUB AND BREWERY</v>
          </cell>
          <cell r="C582" t="str">
            <v>6405 60TH NW</v>
          </cell>
          <cell r="D582" t="str">
            <v>OAK HARBOR</v>
          </cell>
          <cell r="E582" t="str">
            <v>WA</v>
          </cell>
          <cell r="F582" t="str">
            <v>982770000</v>
          </cell>
        </row>
        <row r="583">
          <cell r="A583" t="str">
            <v>362463</v>
          </cell>
          <cell r="B583" t="str">
            <v>OAK KNOLL WINERY</v>
          </cell>
          <cell r="C583" t="str">
            <v>29700 SW BURKHALTER RD</v>
          </cell>
          <cell r="D583" t="str">
            <v>HILLSBORO</v>
          </cell>
          <cell r="E583" t="str">
            <v>OR</v>
          </cell>
          <cell r="F583" t="str">
            <v>971239245</v>
          </cell>
        </row>
        <row r="584">
          <cell r="A584" t="str">
            <v>081560</v>
          </cell>
          <cell r="B584" t="str">
            <v>OAKFORD VINEYARDS</v>
          </cell>
          <cell r="C584" t="str">
            <v>7830-40 ST HELENA HWY</v>
          </cell>
          <cell r="D584" t="str">
            <v>OAKFORD</v>
          </cell>
          <cell r="E584" t="str">
            <v>CA</v>
          </cell>
          <cell r="F584" t="str">
            <v>945620000</v>
          </cell>
        </row>
        <row r="585">
          <cell r="A585" t="str">
            <v>078872</v>
          </cell>
          <cell r="B585" t="str">
            <v>OAKVILLE WINERY</v>
          </cell>
          <cell r="C585" t="str">
            <v>7830-40 ST HELENA HWY</v>
          </cell>
          <cell r="D585" t="str">
            <v>OAKVILLE</v>
          </cell>
          <cell r="E585" t="str">
            <v>CA</v>
          </cell>
          <cell r="F585" t="str">
            <v>945620000</v>
          </cell>
        </row>
        <row r="586">
          <cell r="A586" t="str">
            <v>071911</v>
          </cell>
          <cell r="B586" t="str">
            <v>OAKWOOD CELLARS</v>
          </cell>
          <cell r="C586" t="str">
            <v>40504 N DEMOSS ROAD</v>
          </cell>
          <cell r="D586" t="str">
            <v>BENTON CITY</v>
          </cell>
          <cell r="E586" t="str">
            <v>WA</v>
          </cell>
          <cell r="F586" t="str">
            <v>993200000</v>
          </cell>
        </row>
        <row r="587">
          <cell r="A587" t="str">
            <v>362740</v>
          </cell>
          <cell r="B587" t="str">
            <v>ODOM COMPANY</v>
          </cell>
          <cell r="C587" t="str">
            <v>26 S HANFORD ST</v>
          </cell>
          <cell r="D587" t="str">
            <v>SEATTLE</v>
          </cell>
          <cell r="E587" t="str">
            <v>WA</v>
          </cell>
          <cell r="F587" t="str">
            <v>981240627</v>
          </cell>
        </row>
        <row r="588">
          <cell r="A588" t="str">
            <v>074012</v>
          </cell>
          <cell r="B588" t="str">
            <v>ODOM NORTHWEST BEVERAGES</v>
          </cell>
          <cell r="C588" t="str">
            <v>1177 ABADIE ST</v>
          </cell>
          <cell r="D588" t="str">
            <v>WALLA WALLA</v>
          </cell>
          <cell r="E588" t="str">
            <v>WA</v>
          </cell>
          <cell r="F588" t="str">
            <v>993621601</v>
          </cell>
        </row>
        <row r="589">
          <cell r="A589" t="str">
            <v>363173</v>
          </cell>
          <cell r="B589" t="str">
            <v>ODOM NORTHWEST BEVERAGES</v>
          </cell>
          <cell r="C589" t="str">
            <v>1390 COMMERCIAL WAY</v>
          </cell>
          <cell r="D589" t="str">
            <v>CLARKSTON</v>
          </cell>
          <cell r="E589" t="str">
            <v>WA</v>
          </cell>
          <cell r="F589" t="str">
            <v>994030158</v>
          </cell>
        </row>
        <row r="590">
          <cell r="A590" t="str">
            <v>071696</v>
          </cell>
          <cell r="B590" t="str">
            <v>O'FARRELL DISTRIBUTING COMPANY</v>
          </cell>
          <cell r="C590" t="str">
            <v>2216 CENTER ST</v>
          </cell>
          <cell r="D590" t="str">
            <v>TACOMA</v>
          </cell>
          <cell r="E590" t="str">
            <v>WA</v>
          </cell>
          <cell r="F590" t="str">
            <v>984097637</v>
          </cell>
        </row>
        <row r="591">
          <cell r="A591" t="str">
            <v>081042</v>
          </cell>
          <cell r="B591" t="str">
            <v>OLYMPIC CELLARS</v>
          </cell>
          <cell r="C591" t="str">
            <v>255410 HWY 101</v>
          </cell>
          <cell r="D591" t="str">
            <v>PORT ANGELES</v>
          </cell>
          <cell r="E591" t="str">
            <v>WA</v>
          </cell>
          <cell r="F591" t="str">
            <v>983620000</v>
          </cell>
        </row>
        <row r="592">
          <cell r="A592" t="str">
            <v>352505</v>
          </cell>
          <cell r="B592" t="str">
            <v>OLYMPIC CLUB</v>
          </cell>
          <cell r="C592" t="str">
            <v>112 N TOWER AVE</v>
          </cell>
          <cell r="D592" t="str">
            <v>CENTRALIA</v>
          </cell>
          <cell r="E592" t="str">
            <v>WA</v>
          </cell>
          <cell r="F592" t="str">
            <v>985310000</v>
          </cell>
        </row>
        <row r="593">
          <cell r="A593" t="str">
            <v>358496</v>
          </cell>
          <cell r="B593" t="str">
            <v>OLYMPIC DISTRIBUTING</v>
          </cell>
          <cell r="C593" t="str">
            <v>132 S BAYVIEW AVE</v>
          </cell>
          <cell r="D593" t="str">
            <v>PORT ANGELES</v>
          </cell>
          <cell r="E593" t="str">
            <v>WA</v>
          </cell>
          <cell r="F593" t="str">
            <v>983628605</v>
          </cell>
        </row>
        <row r="594">
          <cell r="A594" t="str">
            <v>079813</v>
          </cell>
          <cell r="B594" t="str">
            <v>ONALASKA BREWING COMPANY</v>
          </cell>
          <cell r="C594" t="str">
            <v>492 N MARKET BLVD</v>
          </cell>
          <cell r="D594" t="str">
            <v>CHEHALIS</v>
          </cell>
          <cell r="E594" t="str">
            <v>WA</v>
          </cell>
          <cell r="F594" t="str">
            <v>985320000</v>
          </cell>
        </row>
        <row r="595">
          <cell r="A595" t="str">
            <v>077493</v>
          </cell>
          <cell r="B595" t="str">
            <v>OPTIMA WINE CELLARS</v>
          </cell>
          <cell r="C595" t="str">
            <v>498 MOORE LN</v>
          </cell>
          <cell r="D595" t="str">
            <v>HEALDSBURG</v>
          </cell>
          <cell r="E595" t="str">
            <v>CA</v>
          </cell>
          <cell r="F595" t="str">
            <v>954484815</v>
          </cell>
        </row>
        <row r="596">
          <cell r="A596" t="str">
            <v>078353</v>
          </cell>
          <cell r="B596" t="str">
            <v>OPUS ONE</v>
          </cell>
          <cell r="C596" t="str">
            <v>7900 ST HELENA HWY</v>
          </cell>
          <cell r="D596" t="str">
            <v>OAKVILLE</v>
          </cell>
          <cell r="E596" t="str">
            <v>CA</v>
          </cell>
          <cell r="F596" t="str">
            <v>945620000</v>
          </cell>
        </row>
        <row r="597">
          <cell r="A597" t="str">
            <v>078892</v>
          </cell>
          <cell r="B597" t="str">
            <v>ORCHARD STREET BREWERY</v>
          </cell>
          <cell r="C597" t="str">
            <v>709 W ORCHARD DR SUITES 1 - 3</v>
          </cell>
          <cell r="D597" t="str">
            <v>BELLINGHAM</v>
          </cell>
          <cell r="E597" t="str">
            <v>WA</v>
          </cell>
          <cell r="F597" t="str">
            <v>982251776</v>
          </cell>
        </row>
        <row r="598">
          <cell r="A598" t="str">
            <v>365379</v>
          </cell>
          <cell r="B598" t="str">
            <v>OZEKI SAN BENITO</v>
          </cell>
          <cell r="C598" t="str">
            <v>249 HILLCREST RD</v>
          </cell>
          <cell r="D598" t="str">
            <v>HOLLISTER</v>
          </cell>
          <cell r="E598" t="str">
            <v>CA</v>
          </cell>
          <cell r="F598" t="str">
            <v>950230000</v>
          </cell>
        </row>
        <row r="599">
          <cell r="A599" t="str">
            <v>082089</v>
          </cell>
          <cell r="B599" t="str">
            <v>PABST BREWING COMPANY</v>
          </cell>
          <cell r="C599" t="str">
            <v>SCHMIDT PL &amp; CUSTER WAY</v>
          </cell>
          <cell r="D599" t="str">
            <v>TUMWATER</v>
          </cell>
          <cell r="E599" t="str">
            <v>WA</v>
          </cell>
          <cell r="F599" t="str">
            <v>98501</v>
          </cell>
        </row>
        <row r="600">
          <cell r="A600" t="str">
            <v>079900</v>
          </cell>
          <cell r="B600" t="str">
            <v>PACIFIC CREST BREWING COMPANY</v>
          </cell>
          <cell r="C600" t="str">
            <v>10845 E MARGINAL WAY S</v>
          </cell>
          <cell r="D600" t="str">
            <v>SEATTLE</v>
          </cell>
          <cell r="E600" t="str">
            <v>WA</v>
          </cell>
          <cell r="F600" t="str">
            <v>981681931</v>
          </cell>
        </row>
        <row r="601">
          <cell r="A601" t="str">
            <v>081249</v>
          </cell>
          <cell r="B601" t="str">
            <v>PACIFIC HORIZON</v>
          </cell>
          <cell r="C601" t="str">
            <v>10320 SE 6TH STE B-9</v>
          </cell>
          <cell r="D601" t="str">
            <v>BELLEVUE</v>
          </cell>
          <cell r="E601" t="str">
            <v>WA</v>
          </cell>
          <cell r="F601" t="str">
            <v>980040000</v>
          </cell>
        </row>
        <row r="602">
          <cell r="A602" t="str">
            <v>080447</v>
          </cell>
          <cell r="B602" t="str">
            <v>PACIFIC RIM BREWING COMPANY</v>
          </cell>
          <cell r="C602" t="str">
            <v>9832 14TH AVE SW</v>
          </cell>
          <cell r="D602" t="str">
            <v>SEATTLE</v>
          </cell>
          <cell r="E602" t="str">
            <v>WA</v>
          </cell>
          <cell r="F602" t="str">
            <v>981060000</v>
          </cell>
        </row>
        <row r="603">
          <cell r="A603" t="str">
            <v>079328</v>
          </cell>
          <cell r="B603" t="str">
            <v>PAHLMEYER</v>
          </cell>
          <cell r="C603" t="str">
            <v>7830-40 ST HELENA HWY</v>
          </cell>
          <cell r="D603" t="str">
            <v>OAKVILLE</v>
          </cell>
          <cell r="E603" t="str">
            <v>CA</v>
          </cell>
          <cell r="F603" t="str">
            <v>94562</v>
          </cell>
        </row>
        <row r="604">
          <cell r="A604" t="str">
            <v>080679</v>
          </cell>
          <cell r="B604" t="str">
            <v>PALM BAY IMPORTS</v>
          </cell>
          <cell r="C604" t="str">
            <v>26 S HANFORD ST</v>
          </cell>
          <cell r="D604" t="str">
            <v>SEATTLE</v>
          </cell>
          <cell r="E604" t="str">
            <v>WA</v>
          </cell>
          <cell r="F604" t="str">
            <v>981240000</v>
          </cell>
        </row>
        <row r="605">
          <cell r="A605" t="str">
            <v>081908</v>
          </cell>
          <cell r="B605" t="str">
            <v>PALMER VINEYARDS</v>
          </cell>
          <cell r="C605" t="str">
            <v>108 SOUND AVE</v>
          </cell>
          <cell r="D605" t="str">
            <v>RIVERHEAD</v>
          </cell>
          <cell r="E605" t="str">
            <v>NY</v>
          </cell>
          <cell r="F605" t="str">
            <v>119011104</v>
          </cell>
        </row>
        <row r="606">
          <cell r="A606" t="str">
            <v>081007</v>
          </cell>
          <cell r="B606" t="str">
            <v>PANORAMA BREWING COMPANY</v>
          </cell>
          <cell r="C606" t="str">
            <v>610 LAURENT ST</v>
          </cell>
          <cell r="D606" t="str">
            <v>SANTA CRUZ</v>
          </cell>
          <cell r="E606" t="str">
            <v>CA</v>
          </cell>
          <cell r="F606" t="str">
            <v>950603548</v>
          </cell>
        </row>
        <row r="607">
          <cell r="A607" t="str">
            <v>074040</v>
          </cell>
          <cell r="B607" t="str">
            <v>PANTHER CREEK CELLARS</v>
          </cell>
          <cell r="C607" t="str">
            <v>455 N IRVINE</v>
          </cell>
          <cell r="D607" t="str">
            <v>MC MINNVILLE</v>
          </cell>
          <cell r="E607" t="str">
            <v>OR</v>
          </cell>
          <cell r="F607" t="str">
            <v>971284200</v>
          </cell>
        </row>
        <row r="608">
          <cell r="A608" t="str">
            <v>081996</v>
          </cell>
          <cell r="B608" t="str">
            <v>PAOLETTI ESTATES WINERY</v>
          </cell>
          <cell r="C608" t="str">
            <v>4501 SILVERADO TRAIL</v>
          </cell>
          <cell r="D608" t="str">
            <v>CALISTOGA</v>
          </cell>
          <cell r="E608" t="str">
            <v>CA</v>
          </cell>
          <cell r="F608" t="str">
            <v>945150000</v>
          </cell>
        </row>
        <row r="609">
          <cell r="A609" t="str">
            <v>078974</v>
          </cell>
          <cell r="B609" t="str">
            <v>PARADIGM WINERY</v>
          </cell>
          <cell r="C609" t="str">
            <v>1307 DWYER RD</v>
          </cell>
          <cell r="D609" t="str">
            <v>OAKVILLE</v>
          </cell>
          <cell r="E609" t="str">
            <v>CA</v>
          </cell>
          <cell r="F609" t="str">
            <v>945620000</v>
          </cell>
        </row>
        <row r="610">
          <cell r="A610" t="str">
            <v>080696</v>
          </cell>
          <cell r="B610" t="str">
            <v>PARAISO SPRINGS VINEYARDS</v>
          </cell>
          <cell r="C610" t="str">
            <v>38060 PARAISO SPRINGS RD</v>
          </cell>
          <cell r="D610" t="str">
            <v>SOLEDAD</v>
          </cell>
          <cell r="E610" t="str">
            <v>CA</v>
          </cell>
          <cell r="F610" t="str">
            <v>93960</v>
          </cell>
        </row>
        <row r="611">
          <cell r="A611" t="str">
            <v>358895</v>
          </cell>
          <cell r="B611" t="str">
            <v>PARDUCCI WINE CELLARS</v>
          </cell>
          <cell r="C611" t="str">
            <v>501 PARDUCCI RD</v>
          </cell>
          <cell r="D611" t="str">
            <v>UKIAH</v>
          </cell>
          <cell r="E611" t="str">
            <v>CA</v>
          </cell>
          <cell r="F611" t="str">
            <v>954820000</v>
          </cell>
        </row>
        <row r="612">
          <cell r="A612" t="str">
            <v>078619</v>
          </cell>
          <cell r="B612" t="str">
            <v>PARKER STATION</v>
          </cell>
          <cell r="C612" t="str">
            <v>6200 FOXEN CANYON RD</v>
          </cell>
          <cell r="D612" t="str">
            <v>LOS OLIVOS</v>
          </cell>
          <cell r="E612" t="str">
            <v>CA</v>
          </cell>
          <cell r="F612" t="str">
            <v>934410000</v>
          </cell>
        </row>
        <row r="613">
          <cell r="A613" t="str">
            <v>080594</v>
          </cell>
          <cell r="B613" t="str">
            <v>PASEK CELLARS</v>
          </cell>
          <cell r="C613" t="str">
            <v>511 S 1ST</v>
          </cell>
          <cell r="D613" t="str">
            <v>MOUNT VERNON</v>
          </cell>
          <cell r="E613" t="str">
            <v>WA</v>
          </cell>
          <cell r="F613" t="str">
            <v>982730000</v>
          </cell>
        </row>
        <row r="614">
          <cell r="A614" t="str">
            <v>081511</v>
          </cell>
          <cell r="B614" t="str">
            <v>PASTERNAK WINE IMPORTS</v>
          </cell>
          <cell r="C614" t="str">
            <v>777 W PUTNAM AVE</v>
          </cell>
          <cell r="D614" t="str">
            <v>GREENWICH</v>
          </cell>
          <cell r="E614" t="str">
            <v>CT</v>
          </cell>
          <cell r="F614" t="str">
            <v>068305009</v>
          </cell>
        </row>
        <row r="615">
          <cell r="A615" t="str">
            <v>080588</v>
          </cell>
          <cell r="B615" t="str">
            <v>PATERNO IMPORTS</v>
          </cell>
          <cell r="C615" t="str">
            <v>900 ARMOUR DR</v>
          </cell>
          <cell r="D615" t="str">
            <v>LAKE BLUFF</v>
          </cell>
          <cell r="E615" t="str">
            <v>IL</v>
          </cell>
          <cell r="F615" t="str">
            <v>600440000</v>
          </cell>
        </row>
        <row r="616">
          <cell r="A616" t="str">
            <v>074303</v>
          </cell>
          <cell r="B616" t="str">
            <v>PATRICK M. PAUL VINEYARDS</v>
          </cell>
          <cell r="C616" t="str">
            <v>1554 SCHOOL AVE</v>
          </cell>
          <cell r="D616" t="str">
            <v>WALLA WALLA</v>
          </cell>
          <cell r="E616" t="str">
            <v>WA</v>
          </cell>
          <cell r="F616" t="str">
            <v>993629349</v>
          </cell>
        </row>
        <row r="617">
          <cell r="A617" t="str">
            <v>079684</v>
          </cell>
          <cell r="B617" t="str">
            <v>PATZ AND HALL WINE CO</v>
          </cell>
          <cell r="C617" t="str">
            <v>1758 SPRING ST</v>
          </cell>
          <cell r="D617" t="str">
            <v>ST HELENA</v>
          </cell>
          <cell r="E617" t="str">
            <v>CA</v>
          </cell>
          <cell r="F617" t="str">
            <v>945740000</v>
          </cell>
        </row>
        <row r="618">
          <cell r="A618" t="str">
            <v>079653</v>
          </cell>
          <cell r="B618" t="str">
            <v>PAUL HOBBS WINERY</v>
          </cell>
          <cell r="C618" t="str">
            <v>10155 SONOMA HWY</v>
          </cell>
          <cell r="D618" t="str">
            <v>KENWOOD</v>
          </cell>
          <cell r="E618" t="str">
            <v>CA</v>
          </cell>
          <cell r="F618" t="str">
            <v>954520000</v>
          </cell>
        </row>
        <row r="619">
          <cell r="A619" t="str">
            <v>079260</v>
          </cell>
          <cell r="B619" t="str">
            <v>PAUL THOMAS CELLARS</v>
          </cell>
          <cell r="C619" t="str">
            <v>2310 HOLMASON RD</v>
          </cell>
          <cell r="D619" t="str">
            <v>SUNNYSIDE</v>
          </cell>
          <cell r="E619" t="str">
            <v>WA</v>
          </cell>
          <cell r="F619" t="str">
            <v>989430000</v>
          </cell>
        </row>
        <row r="620">
          <cell r="A620" t="str">
            <v>076750</v>
          </cell>
          <cell r="B620" t="str">
            <v>PEACHY CANYON WINERY</v>
          </cell>
          <cell r="C620" t="str">
            <v>4045 PEACHY CANYON RD</v>
          </cell>
          <cell r="D620" t="str">
            <v>PASO ROBLES</v>
          </cell>
          <cell r="E620" t="str">
            <v>CA</v>
          </cell>
          <cell r="F620" t="str">
            <v>934469627</v>
          </cell>
        </row>
        <row r="621">
          <cell r="A621" t="str">
            <v>350892</v>
          </cell>
          <cell r="B621" t="str">
            <v>PEARL BREWING COMPANY</v>
          </cell>
          <cell r="C621" t="str">
            <v>312 PEARL PARKWAY</v>
          </cell>
          <cell r="D621" t="str">
            <v>SAN ANTONIO</v>
          </cell>
          <cell r="E621" t="str">
            <v>TX</v>
          </cell>
          <cell r="F621" t="str">
            <v>782150000</v>
          </cell>
        </row>
        <row r="622">
          <cell r="A622" t="str">
            <v>078787</v>
          </cell>
          <cell r="B622" t="str">
            <v>PELLEGRINI BROS. WINES</v>
          </cell>
          <cell r="C622" t="str">
            <v>10155 SONOMA HWY</v>
          </cell>
          <cell r="D622" t="str">
            <v>KENWOOD</v>
          </cell>
          <cell r="E622" t="str">
            <v>CA</v>
          </cell>
          <cell r="F622" t="str">
            <v>954520000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">
    <tabColor indexed="44"/>
    <pageSetUpPr fitToPage="1"/>
  </sheetPr>
  <dimension ref="A1:P54"/>
  <sheetViews>
    <sheetView tabSelected="1" zoomScaleNormal="100" workbookViewId="0">
      <selection activeCell="B2" sqref="B2"/>
    </sheetView>
  </sheetViews>
  <sheetFormatPr defaultColWidth="0" defaultRowHeight="0" customHeight="1" zeroHeight="1"/>
  <cols>
    <col min="1" max="1" width="11.5703125" style="1" customWidth="1"/>
    <col min="2" max="2" width="13.7109375" style="2" customWidth="1"/>
    <col min="3" max="3" width="14.7109375" style="2" customWidth="1"/>
    <col min="4" max="6" width="15.7109375" style="2" customWidth="1"/>
    <col min="7" max="8" width="18.7109375" style="2" customWidth="1"/>
    <col min="9" max="9" width="24.7109375" style="2" customWidth="1"/>
    <col min="10" max="10" width="5.28515625" style="2" customWidth="1"/>
    <col min="11" max="15" width="0" style="2" hidden="1" customWidth="1"/>
    <col min="16" max="16" width="0" style="2" hidden="1"/>
    <col min="17" max="16384" width="9.140625" style="2" hidden="1"/>
  </cols>
  <sheetData>
    <row r="1" spans="1:10" ht="12" customHeight="1" thickBot="1">
      <c r="B1" s="1"/>
      <c r="C1" s="1"/>
      <c r="D1" s="1"/>
      <c r="E1" s="1"/>
      <c r="F1" s="1"/>
      <c r="G1" s="1"/>
      <c r="H1" s="1"/>
      <c r="I1" s="1"/>
      <c r="J1" s="1"/>
    </row>
    <row r="2" spans="1:10" ht="14.85" customHeight="1">
      <c r="B2" s="1"/>
      <c r="C2" s="3" t="s">
        <v>11</v>
      </c>
      <c r="D2" s="3"/>
      <c r="E2" s="3"/>
      <c r="F2" s="3"/>
      <c r="G2" s="4"/>
      <c r="H2" s="5" t="s">
        <v>0</v>
      </c>
      <c r="I2" s="6">
        <f>I29</f>
        <v>0</v>
      </c>
      <c r="J2" s="1"/>
    </row>
    <row r="3" spans="1:10" ht="14.85" customHeight="1" thickBot="1">
      <c r="B3" s="1"/>
      <c r="C3" s="7" t="s">
        <v>1</v>
      </c>
      <c r="D3" s="7"/>
      <c r="E3" s="7"/>
      <c r="F3" s="7"/>
      <c r="G3" s="8"/>
      <c r="H3" s="5"/>
      <c r="I3" s="9"/>
      <c r="J3" s="1"/>
    </row>
    <row r="4" spans="1:10" ht="14.85" customHeight="1">
      <c r="B4" s="1"/>
      <c r="C4" s="1"/>
      <c r="D4" s="1"/>
      <c r="E4" s="1"/>
      <c r="F4" s="1"/>
      <c r="G4" s="1"/>
      <c r="H4" s="1"/>
      <c r="I4" s="1"/>
      <c r="J4" s="1"/>
    </row>
    <row r="5" spans="1:10" s="11" customFormat="1" ht="18" customHeight="1">
      <c r="A5" s="1"/>
      <c r="B5" s="39" t="s">
        <v>13</v>
      </c>
      <c r="C5" s="39" t="s">
        <v>15</v>
      </c>
      <c r="D5" s="39" t="s">
        <v>17</v>
      </c>
      <c r="E5" s="39" t="s">
        <v>20</v>
      </c>
      <c r="F5" s="39" t="s">
        <v>20</v>
      </c>
      <c r="G5" s="39" t="s">
        <v>21</v>
      </c>
      <c r="H5" s="39" t="s">
        <v>23</v>
      </c>
      <c r="I5" s="39" t="s">
        <v>3</v>
      </c>
      <c r="J5" s="10"/>
    </row>
    <row r="6" spans="1:10" s="11" customFormat="1" ht="18" customHeight="1">
      <c r="A6" s="1"/>
      <c r="B6" s="40" t="s">
        <v>12</v>
      </c>
      <c r="C6" s="40" t="s">
        <v>14</v>
      </c>
      <c r="D6" s="56" t="s">
        <v>16</v>
      </c>
      <c r="E6" s="56" t="s">
        <v>18</v>
      </c>
      <c r="F6" s="56" t="s">
        <v>19</v>
      </c>
      <c r="G6" s="56" t="s">
        <v>12</v>
      </c>
      <c r="H6" s="56" t="s">
        <v>22</v>
      </c>
      <c r="I6" s="56" t="s">
        <v>7</v>
      </c>
      <c r="J6" s="10"/>
    </row>
    <row r="7" spans="1:10" s="18" customFormat="1" ht="14.85" customHeight="1">
      <c r="A7" s="51" t="s">
        <v>9</v>
      </c>
      <c r="B7" s="12">
        <v>0.75</v>
      </c>
      <c r="C7" s="13">
        <v>12</v>
      </c>
      <c r="D7" s="14">
        <v>80</v>
      </c>
      <c r="E7" s="14">
        <v>5</v>
      </c>
      <c r="F7" s="14">
        <v>6</v>
      </c>
      <c r="G7" s="15">
        <f>SUM(((E7*C7)+F7)*B7)</f>
        <v>49.5</v>
      </c>
      <c r="H7" s="16">
        <f>SUM(G7/3.78544)</f>
        <v>13.076419121687307</v>
      </c>
      <c r="I7" s="16">
        <f>SUM(H7*(D7/100))</f>
        <v>10.461135297349847</v>
      </c>
      <c r="J7" s="17"/>
    </row>
    <row r="8" spans="1:10" s="18" customFormat="1" ht="14.85" customHeight="1">
      <c r="A8" s="1"/>
      <c r="B8" s="29"/>
      <c r="C8" s="19"/>
      <c r="D8" s="19"/>
      <c r="E8" s="19"/>
      <c r="F8" s="20"/>
      <c r="G8" s="21">
        <f>SUM(((E8*C8)+F8)*B8)</f>
        <v>0</v>
      </c>
      <c r="H8" s="22">
        <f>SUM(G8/3.78544)</f>
        <v>0</v>
      </c>
      <c r="I8" s="23">
        <f>SUM(H8*(D8/100))</f>
        <v>0</v>
      </c>
      <c r="J8" s="17"/>
    </row>
    <row r="9" spans="1:10" s="18" customFormat="1" ht="14.85" customHeight="1">
      <c r="A9" s="1"/>
      <c r="B9" s="29"/>
      <c r="C9" s="24"/>
      <c r="D9" s="24"/>
      <c r="E9" s="24"/>
      <c r="F9" s="25"/>
      <c r="G9" s="26">
        <f>SUM(((E9*C9)+F9)*B9)</f>
        <v>0</v>
      </c>
      <c r="H9" s="27">
        <f t="shared" ref="H9:H21" si="0">SUM(G9/3.78544)</f>
        <v>0</v>
      </c>
      <c r="I9" s="28">
        <f t="shared" ref="I9:I21" si="1">SUM(H9*(D9/100))</f>
        <v>0</v>
      </c>
      <c r="J9" s="17"/>
    </row>
    <row r="10" spans="1:10" s="18" customFormat="1" ht="14.85" customHeight="1">
      <c r="A10" s="1"/>
      <c r="B10" s="29"/>
      <c r="C10" s="24"/>
      <c r="D10" s="24"/>
      <c r="E10" s="24"/>
      <c r="F10" s="25"/>
      <c r="G10" s="26">
        <f>SUM(((E10*C10)+F10)*B10)</f>
        <v>0</v>
      </c>
      <c r="H10" s="27">
        <f t="shared" si="0"/>
        <v>0</v>
      </c>
      <c r="I10" s="28">
        <f t="shared" si="1"/>
        <v>0</v>
      </c>
      <c r="J10" s="17"/>
    </row>
    <row r="11" spans="1:10" s="18" customFormat="1" ht="14.85" customHeight="1">
      <c r="A11" s="1"/>
      <c r="B11" s="29"/>
      <c r="C11" s="24"/>
      <c r="D11" s="24"/>
      <c r="E11" s="24"/>
      <c r="F11" s="25"/>
      <c r="G11" s="26">
        <f>SUM(((E11*C11)+F11)*B11)</f>
        <v>0</v>
      </c>
      <c r="H11" s="27">
        <f t="shared" si="0"/>
        <v>0</v>
      </c>
      <c r="I11" s="28">
        <f t="shared" si="1"/>
        <v>0</v>
      </c>
      <c r="J11" s="17"/>
    </row>
    <row r="12" spans="1:10" s="18" customFormat="1" ht="14.85" customHeight="1">
      <c r="A12" s="1"/>
      <c r="B12" s="29"/>
      <c r="C12" s="24"/>
      <c r="D12" s="24"/>
      <c r="E12" s="24"/>
      <c r="F12" s="25"/>
      <c r="G12" s="26">
        <f>SUM(((E12*C12)+F12)*B12)</f>
        <v>0</v>
      </c>
      <c r="H12" s="27">
        <f t="shared" si="0"/>
        <v>0</v>
      </c>
      <c r="I12" s="28">
        <f t="shared" si="1"/>
        <v>0</v>
      </c>
      <c r="J12" s="17"/>
    </row>
    <row r="13" spans="1:10" s="18" customFormat="1" ht="14.85" customHeight="1">
      <c r="A13" s="1"/>
      <c r="B13" s="29"/>
      <c r="C13" s="24"/>
      <c r="D13" s="24"/>
      <c r="E13" s="24"/>
      <c r="F13" s="25"/>
      <c r="G13" s="26">
        <f>SUM(((E13*C13)+F13)*B13)</f>
        <v>0</v>
      </c>
      <c r="H13" s="27">
        <f t="shared" si="0"/>
        <v>0</v>
      </c>
      <c r="I13" s="28">
        <f t="shared" si="1"/>
        <v>0</v>
      </c>
      <c r="J13" s="17"/>
    </row>
    <row r="14" spans="1:10" s="18" customFormat="1" ht="14.85" customHeight="1">
      <c r="A14" s="1"/>
      <c r="B14" s="29"/>
      <c r="C14" s="24"/>
      <c r="D14" s="24"/>
      <c r="E14" s="24"/>
      <c r="F14" s="25"/>
      <c r="G14" s="26">
        <f>SUM(((E14*C14)+F14)*B14)</f>
        <v>0</v>
      </c>
      <c r="H14" s="27">
        <f t="shared" si="0"/>
        <v>0</v>
      </c>
      <c r="I14" s="28">
        <f t="shared" si="1"/>
        <v>0</v>
      </c>
      <c r="J14" s="17"/>
    </row>
    <row r="15" spans="1:10" s="18" customFormat="1" ht="14.85" customHeight="1">
      <c r="A15" s="1"/>
      <c r="B15" s="29"/>
      <c r="C15" s="24"/>
      <c r="D15" s="24"/>
      <c r="E15" s="24"/>
      <c r="F15" s="25"/>
      <c r="G15" s="26">
        <f>SUM(((E15*C15)+F15)*B15)</f>
        <v>0</v>
      </c>
      <c r="H15" s="27">
        <f t="shared" si="0"/>
        <v>0</v>
      </c>
      <c r="I15" s="28">
        <f t="shared" si="1"/>
        <v>0</v>
      </c>
      <c r="J15" s="17"/>
    </row>
    <row r="16" spans="1:10" s="18" customFormat="1" ht="14.85" customHeight="1">
      <c r="A16" s="1"/>
      <c r="B16" s="29"/>
      <c r="C16" s="24"/>
      <c r="D16" s="24"/>
      <c r="E16" s="24"/>
      <c r="F16" s="25"/>
      <c r="G16" s="26">
        <f>SUM(((E16*C16)+F16)*B16)</f>
        <v>0</v>
      </c>
      <c r="H16" s="27">
        <f t="shared" si="0"/>
        <v>0</v>
      </c>
      <c r="I16" s="28">
        <f t="shared" si="1"/>
        <v>0</v>
      </c>
      <c r="J16" s="17"/>
    </row>
    <row r="17" spans="1:10" s="18" customFormat="1" ht="14.85" customHeight="1">
      <c r="A17" s="1"/>
      <c r="B17" s="29"/>
      <c r="C17" s="24"/>
      <c r="D17" s="24"/>
      <c r="E17" s="24"/>
      <c r="F17" s="25"/>
      <c r="G17" s="26">
        <f>SUM(((E17*C17)+F17)*B17)</f>
        <v>0</v>
      </c>
      <c r="H17" s="27">
        <f t="shared" si="0"/>
        <v>0</v>
      </c>
      <c r="I17" s="28">
        <f t="shared" si="1"/>
        <v>0</v>
      </c>
      <c r="J17" s="17"/>
    </row>
    <row r="18" spans="1:10" s="18" customFormat="1" ht="14.85" customHeight="1">
      <c r="A18" s="1"/>
      <c r="B18" s="29"/>
      <c r="C18" s="24"/>
      <c r="D18" s="24"/>
      <c r="E18" s="24"/>
      <c r="F18" s="25"/>
      <c r="G18" s="26">
        <f>SUM(((E18*C18)+F18)*B18)</f>
        <v>0</v>
      </c>
      <c r="H18" s="27">
        <f t="shared" si="0"/>
        <v>0</v>
      </c>
      <c r="I18" s="28">
        <f t="shared" si="1"/>
        <v>0</v>
      </c>
      <c r="J18" s="17"/>
    </row>
    <row r="19" spans="1:10" s="18" customFormat="1" ht="14.85" customHeight="1">
      <c r="A19" s="1"/>
      <c r="B19" s="29"/>
      <c r="C19" s="24"/>
      <c r="D19" s="24"/>
      <c r="E19" s="24"/>
      <c r="F19" s="25"/>
      <c r="G19" s="26">
        <f>SUM(((E19*C19)+F19)*B19)</f>
        <v>0</v>
      </c>
      <c r="H19" s="27">
        <f t="shared" si="0"/>
        <v>0</v>
      </c>
      <c r="I19" s="28">
        <f t="shared" si="1"/>
        <v>0</v>
      </c>
      <c r="J19" s="17"/>
    </row>
    <row r="20" spans="1:10" s="18" customFormat="1" ht="14.85" customHeight="1">
      <c r="A20" s="1"/>
      <c r="B20" s="29"/>
      <c r="C20" s="24"/>
      <c r="D20" s="24"/>
      <c r="E20" s="24"/>
      <c r="F20" s="25"/>
      <c r="G20" s="26">
        <f>SUM(((E20*C20)+F20)*B20)</f>
        <v>0</v>
      </c>
      <c r="H20" s="27">
        <f t="shared" si="0"/>
        <v>0</v>
      </c>
      <c r="I20" s="28">
        <f t="shared" si="1"/>
        <v>0</v>
      </c>
      <c r="J20" s="17"/>
    </row>
    <row r="21" spans="1:10" s="18" customFormat="1" ht="14.85" customHeight="1">
      <c r="A21" s="1"/>
      <c r="B21" s="29"/>
      <c r="C21" s="24"/>
      <c r="D21" s="24"/>
      <c r="E21" s="24"/>
      <c r="F21" s="25"/>
      <c r="G21" s="26">
        <f>SUM(((E21*C21)+F21)*B21)</f>
        <v>0</v>
      </c>
      <c r="H21" s="27">
        <f t="shared" si="0"/>
        <v>0</v>
      </c>
      <c r="I21" s="28">
        <f t="shared" si="1"/>
        <v>0</v>
      </c>
      <c r="J21" s="17"/>
    </row>
    <row r="22" spans="1:10" s="18" customFormat="1" ht="14.85" customHeight="1">
      <c r="A22" s="1"/>
      <c r="B22" s="29"/>
      <c r="C22" s="24"/>
      <c r="D22" s="24"/>
      <c r="E22" s="24"/>
      <c r="F22" s="25"/>
      <c r="G22" s="26">
        <f>SUM(((E22*C22)+F22)*B22)</f>
        <v>0</v>
      </c>
      <c r="H22" s="27">
        <f t="shared" ref="H22:H28" si="2">SUM(G22/3.78544)</f>
        <v>0</v>
      </c>
      <c r="I22" s="28">
        <f t="shared" ref="I22:I28" si="3">SUM(H22*(D22/100))</f>
        <v>0</v>
      </c>
      <c r="J22" s="30"/>
    </row>
    <row r="23" spans="1:10" s="18" customFormat="1" ht="14.85" customHeight="1">
      <c r="A23" s="1"/>
      <c r="B23" s="29"/>
      <c r="C23" s="24"/>
      <c r="D23" s="24"/>
      <c r="E23" s="24"/>
      <c r="F23" s="25"/>
      <c r="G23" s="26">
        <f>SUM(((E23*C23)+F23)*B23)</f>
        <v>0</v>
      </c>
      <c r="H23" s="27">
        <f t="shared" si="2"/>
        <v>0</v>
      </c>
      <c r="I23" s="28">
        <f t="shared" si="3"/>
        <v>0</v>
      </c>
      <c r="J23" s="30"/>
    </row>
    <row r="24" spans="1:10" s="18" customFormat="1" ht="14.85" customHeight="1">
      <c r="A24" s="1"/>
      <c r="B24" s="29"/>
      <c r="C24" s="24"/>
      <c r="D24" s="24"/>
      <c r="E24" s="24"/>
      <c r="F24" s="25"/>
      <c r="G24" s="26">
        <f>SUM(((E24*C24)+F24)*B24)</f>
        <v>0</v>
      </c>
      <c r="H24" s="27">
        <f t="shared" si="2"/>
        <v>0</v>
      </c>
      <c r="I24" s="28">
        <f t="shared" si="3"/>
        <v>0</v>
      </c>
      <c r="J24" s="30"/>
    </row>
    <row r="25" spans="1:10" s="18" customFormat="1" ht="14.85" customHeight="1">
      <c r="A25" s="1"/>
      <c r="B25" s="29"/>
      <c r="C25" s="24"/>
      <c r="D25" s="24"/>
      <c r="E25" s="24"/>
      <c r="F25" s="25"/>
      <c r="G25" s="26">
        <f>SUM(((E25*C25)+F25)*B25)</f>
        <v>0</v>
      </c>
      <c r="H25" s="27">
        <f t="shared" si="2"/>
        <v>0</v>
      </c>
      <c r="I25" s="28">
        <f t="shared" si="3"/>
        <v>0</v>
      </c>
      <c r="J25" s="30"/>
    </row>
    <row r="26" spans="1:10" s="18" customFormat="1" ht="14.85" customHeight="1">
      <c r="A26" s="1"/>
      <c r="B26" s="29"/>
      <c r="C26" s="24"/>
      <c r="D26" s="24"/>
      <c r="E26" s="24"/>
      <c r="F26" s="25"/>
      <c r="G26" s="26">
        <f>SUM(((E26*C26)+F26)*B26)</f>
        <v>0</v>
      </c>
      <c r="H26" s="27">
        <f t="shared" si="2"/>
        <v>0</v>
      </c>
      <c r="I26" s="28">
        <f t="shared" si="3"/>
        <v>0</v>
      </c>
      <c r="J26" s="30"/>
    </row>
    <row r="27" spans="1:10" s="18" customFormat="1" ht="14.85" customHeight="1">
      <c r="A27" s="1"/>
      <c r="B27" s="29"/>
      <c r="C27" s="24"/>
      <c r="D27" s="24"/>
      <c r="E27" s="24"/>
      <c r="F27" s="25"/>
      <c r="G27" s="26">
        <f>SUM(((E27*C27)+F27)*B27)</f>
        <v>0</v>
      </c>
      <c r="H27" s="27">
        <f t="shared" si="2"/>
        <v>0</v>
      </c>
      <c r="I27" s="28">
        <f t="shared" si="3"/>
        <v>0</v>
      </c>
      <c r="J27" s="30"/>
    </row>
    <row r="28" spans="1:10" s="18" customFormat="1" ht="14.85" customHeight="1">
      <c r="A28" s="1"/>
      <c r="B28" s="29"/>
      <c r="C28" s="24"/>
      <c r="D28" s="24"/>
      <c r="E28" s="24"/>
      <c r="F28" s="25"/>
      <c r="G28" s="26">
        <f>SUM(((E28*C28)+F28)*B28)</f>
        <v>0</v>
      </c>
      <c r="H28" s="27">
        <f t="shared" si="2"/>
        <v>0</v>
      </c>
      <c r="I28" s="28">
        <f t="shared" si="3"/>
        <v>0</v>
      </c>
      <c r="J28" s="30"/>
    </row>
    <row r="29" spans="1:10" s="18" customFormat="1" ht="18" customHeight="1">
      <c r="A29" s="1"/>
      <c r="B29" s="31"/>
      <c r="C29" s="32"/>
      <c r="D29" s="32"/>
      <c r="E29" s="32"/>
      <c r="F29" s="33" t="s">
        <v>10</v>
      </c>
      <c r="G29" s="34">
        <f>SUM(G8:G28)</f>
        <v>0</v>
      </c>
      <c r="H29" s="35">
        <f>(SUM(H8:H28))</f>
        <v>0</v>
      </c>
      <c r="I29" s="36">
        <f>(SUM(I8:I28))</f>
        <v>0</v>
      </c>
      <c r="J29" s="30"/>
    </row>
    <row r="30" spans="1:10" s="18" customFormat="1" ht="26.1" customHeight="1">
      <c r="A30" s="1"/>
      <c r="B30" s="37" t="s">
        <v>2</v>
      </c>
      <c r="C30" s="37"/>
      <c r="D30" s="37"/>
      <c r="E30" s="37"/>
      <c r="F30" s="37"/>
      <c r="G30" s="37"/>
      <c r="H30" s="38"/>
      <c r="I30" s="38"/>
      <c r="J30" s="30"/>
    </row>
    <row r="31" spans="1:10" s="18" customFormat="1" ht="14.85" customHeight="1">
      <c r="A31" s="1"/>
      <c r="B31" s="39" t="s">
        <v>3</v>
      </c>
      <c r="C31" s="39" t="s">
        <v>4</v>
      </c>
      <c r="D31" s="39" t="s">
        <v>5</v>
      </c>
      <c r="E31" s="39" t="s">
        <v>6</v>
      </c>
      <c r="F31" s="39" t="s">
        <v>6</v>
      </c>
      <c r="G31" s="39" t="s">
        <v>6</v>
      </c>
      <c r="H31" s="39" t="s">
        <v>6</v>
      </c>
      <c r="I31" s="4"/>
      <c r="J31" s="30"/>
    </row>
    <row r="32" spans="1:10" s="18" customFormat="1" ht="14.85" customHeight="1">
      <c r="A32" s="1"/>
      <c r="B32" s="40" t="s">
        <v>7</v>
      </c>
      <c r="C32" s="40" t="s">
        <v>3</v>
      </c>
      <c r="D32" s="40" t="s">
        <v>8</v>
      </c>
      <c r="E32" s="41">
        <v>0.05</v>
      </c>
      <c r="F32" s="41">
        <v>0.375</v>
      </c>
      <c r="G32" s="41">
        <v>0.75</v>
      </c>
      <c r="H32" s="41">
        <v>1.75</v>
      </c>
      <c r="I32" s="4"/>
      <c r="J32" s="30"/>
    </row>
    <row r="33" spans="1:10" s="18" customFormat="1" ht="14.85" customHeight="1">
      <c r="A33" s="51" t="s">
        <v>9</v>
      </c>
      <c r="B33" s="54">
        <v>100</v>
      </c>
      <c r="C33" s="55">
        <v>80</v>
      </c>
      <c r="D33" s="52">
        <f>IF(C33=0,"",(SUM((B33*(100/C33)*(3.78544)))))</f>
        <v>473.18</v>
      </c>
      <c r="E33" s="53">
        <f>IF(C33=0,"",D33/0.05)</f>
        <v>9463.6</v>
      </c>
      <c r="F33" s="53">
        <f>IF(C33=0,"",D33/0.375)</f>
        <v>1261.8133333333333</v>
      </c>
      <c r="G33" s="53">
        <f>IF(B33=0,"",D33/0.75)</f>
        <v>630.90666666666664</v>
      </c>
      <c r="H33" s="53">
        <f>IF(C33=0,"",D33/1.75)</f>
        <v>270.38857142857142</v>
      </c>
      <c r="I33" s="4"/>
      <c r="J33" s="30"/>
    </row>
    <row r="34" spans="1:10" s="18" customFormat="1" ht="14.85" customHeight="1">
      <c r="A34" s="1"/>
      <c r="B34" s="42"/>
      <c r="C34" s="43"/>
      <c r="D34" s="44" t="str">
        <f t="shared" ref="D34:D37" si="4">IF(C34=0,"",(SUM((B34*(100/C34)*(3.78544)))))</f>
        <v/>
      </c>
      <c r="E34" s="45" t="str">
        <f t="shared" ref="E34:E37" si="5">IF(C34=0,"",D34/0.05)</f>
        <v/>
      </c>
      <c r="F34" s="45" t="str">
        <f t="shared" ref="F34:F37" si="6">IF(C34=0,"",D34/0.375)</f>
        <v/>
      </c>
      <c r="G34" s="45" t="str">
        <f t="shared" ref="G34:G37" si="7">IF(B34=0,"",D34/0.75)</f>
        <v/>
      </c>
      <c r="H34" s="45" t="str">
        <f t="shared" ref="H34:H37" si="8">IF(C34=0,"",D34/1.75)</f>
        <v/>
      </c>
      <c r="I34" s="4"/>
      <c r="J34" s="30"/>
    </row>
    <row r="35" spans="1:10" s="18" customFormat="1" ht="14.85" customHeight="1">
      <c r="A35" s="1"/>
      <c r="B35" s="42"/>
      <c r="C35" s="43"/>
      <c r="D35" s="44" t="str">
        <f t="shared" si="4"/>
        <v/>
      </c>
      <c r="E35" s="45" t="str">
        <f t="shared" si="5"/>
        <v/>
      </c>
      <c r="F35" s="45" t="str">
        <f t="shared" si="6"/>
        <v/>
      </c>
      <c r="G35" s="45" t="str">
        <f t="shared" si="7"/>
        <v/>
      </c>
      <c r="H35" s="45" t="str">
        <f t="shared" si="8"/>
        <v/>
      </c>
      <c r="I35" s="4"/>
      <c r="J35" s="17"/>
    </row>
    <row r="36" spans="1:10" s="18" customFormat="1" ht="14.85" customHeight="1">
      <c r="A36" s="1"/>
      <c r="B36" s="46"/>
      <c r="C36" s="47"/>
      <c r="D36" s="44" t="str">
        <f t="shared" si="4"/>
        <v/>
      </c>
      <c r="E36" s="45" t="str">
        <f t="shared" si="5"/>
        <v/>
      </c>
      <c r="F36" s="45" t="str">
        <f t="shared" si="6"/>
        <v/>
      </c>
      <c r="G36" s="45" t="str">
        <f t="shared" si="7"/>
        <v/>
      </c>
      <c r="H36" s="45" t="str">
        <f t="shared" si="8"/>
        <v/>
      </c>
      <c r="I36" s="4"/>
      <c r="J36" s="17"/>
    </row>
    <row r="37" spans="1:10" s="18" customFormat="1" ht="14.85" customHeight="1">
      <c r="A37" s="1"/>
      <c r="B37" s="46"/>
      <c r="C37" s="47"/>
      <c r="D37" s="48" t="str">
        <f t="shared" ref="D37" si="9">IF(C37=0,"",ROUND(SUM((B37*(100/(C37))*3.78544)),1))</f>
        <v/>
      </c>
      <c r="E37" s="49" t="str">
        <f t="shared" si="5"/>
        <v/>
      </c>
      <c r="F37" s="49" t="str">
        <f t="shared" si="6"/>
        <v/>
      </c>
      <c r="G37" s="49" t="str">
        <f t="shared" si="7"/>
        <v/>
      </c>
      <c r="H37" s="49" t="str">
        <f t="shared" si="8"/>
        <v/>
      </c>
      <c r="I37" s="4"/>
      <c r="J37" s="17"/>
    </row>
    <row r="38" spans="1:10" s="18" customFormat="1" ht="24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spans="1:10" ht="12.75" hidden="1"/>
    <row r="40" spans="1:10" ht="12.75" hidden="1"/>
    <row r="41" spans="1:10" ht="12.75" hidden="1" customHeight="1">
      <c r="A41" s="50"/>
    </row>
    <row r="42" spans="1:10" ht="12.75" hidden="1" customHeight="1">
      <c r="A42" s="50"/>
    </row>
    <row r="43" spans="1:10" ht="12.75" hidden="1" customHeight="1">
      <c r="A43" s="50"/>
    </row>
    <row r="44" spans="1:10" ht="12.75" hidden="1" customHeight="1">
      <c r="A44" s="50"/>
    </row>
    <row r="45" spans="1:10" ht="12.75" hidden="1" customHeight="1">
      <c r="A45" s="50"/>
    </row>
    <row r="46" spans="1:10" ht="12.75" hidden="1" customHeight="1">
      <c r="A46" s="50"/>
    </row>
    <row r="47" spans="1:10" ht="12.75" hidden="1" customHeight="1">
      <c r="A47" s="50"/>
    </row>
    <row r="48" spans="1:10" ht="12.75" hidden="1" customHeight="1">
      <c r="A48" s="50"/>
    </row>
    <row r="49" spans="1:1" ht="12.75" hidden="1" customHeight="1">
      <c r="A49" s="50"/>
    </row>
    <row r="50" spans="1:1" ht="12.75" hidden="1" customHeight="1">
      <c r="A50" s="50"/>
    </row>
    <row r="51" spans="1:1" ht="12.75" hidden="1" customHeight="1">
      <c r="A51" s="50"/>
    </row>
    <row r="52" spans="1:1" ht="12.75" hidden="1" customHeight="1">
      <c r="A52" s="50"/>
    </row>
    <row r="53" spans="1:1" ht="12.75" hidden="1" customHeight="1">
      <c r="A53" s="50"/>
    </row>
    <row r="54" spans="1:1" ht="12.75" hidden="1" customHeight="1">
      <c r="A54" s="50"/>
    </row>
  </sheetData>
  <sheetProtection sheet="1" objects="1" scenarios="1"/>
  <mergeCells count="5">
    <mergeCell ref="C2:F2"/>
    <mergeCell ref="H2:H3"/>
    <mergeCell ref="I2:I3"/>
    <mergeCell ref="C3:F3"/>
    <mergeCell ref="B30:G30"/>
  </mergeCells>
  <printOptions horizontalCentered="1"/>
  <pageMargins left="0.25" right="0.25" top="0.5" bottom="0.5" header="0.5" footer="0.25"/>
  <pageSetup scale="97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Conversion Table</vt:lpstr>
      <vt:lpstr>'Conversion Table'!Print_Area</vt:lpstr>
    </vt:vector>
  </TitlesOfParts>
  <Company>WSLCB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Benson</dc:creator>
  <cp:lastModifiedBy>Steven Benson</cp:lastModifiedBy>
  <cp:lastPrinted>2012-01-19T17:51:55Z</cp:lastPrinted>
  <dcterms:created xsi:type="dcterms:W3CDTF">2012-01-19T17:24:40Z</dcterms:created>
  <dcterms:modified xsi:type="dcterms:W3CDTF">2012-01-19T17:52:57Z</dcterms:modified>
</cp:coreProperties>
</file>