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35" windowHeight="12270"/>
  </bookViews>
  <sheets>
    <sheet name="Conversion Table" sheetId="1" r:id="rId1"/>
  </sheets>
  <externalReferences>
    <externalReference r:id="rId2"/>
    <externalReference r:id="rId3"/>
  </externalReferences>
  <definedNames>
    <definedName name="\a">#REF!</definedName>
    <definedName name="\A_C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 localSheetId="0">[2]Licensees!$A$1:$O$622</definedName>
    <definedName name="ADDRESS">#REF!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COUNT">#REF!</definedName>
    <definedName name="COVER">#REF!</definedName>
    <definedName name="COVEX">#REF!</definedName>
    <definedName name="DETAIL">#REF!</definedName>
    <definedName name="LIC__">#REF!</definedName>
    <definedName name="NUMBER">#REF!</definedName>
    <definedName name="PRINT">#REF!</definedName>
    <definedName name="_xlnm.Print_Area" localSheetId="0">'Conversion Table'!$B$2:$I$37</definedName>
    <definedName name="PRINT_MSG1">#REF!</definedName>
    <definedName name="PRINT_MSG2">#REF!</definedName>
    <definedName name="STOP">#REF!</definedName>
    <definedName name="STORE_MENU">#REF!</definedName>
    <definedName name="Table" localSheetId="0">'Conversion Table'!#REF!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</definedNames>
  <calcPr calcId="125725"/>
</workbook>
</file>

<file path=xl/calcChain.xml><?xml version="1.0" encoding="utf-8"?>
<calcChain xmlns="http://schemas.openxmlformats.org/spreadsheetml/2006/main">
  <c r="H37" i="1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D33"/>
  <c r="E33" s="1"/>
  <c r="G28"/>
  <c r="H28" s="1"/>
  <c r="I28" s="1"/>
  <c r="G27"/>
  <c r="H27" s="1"/>
  <c r="I27" s="1"/>
  <c r="H26"/>
  <c r="I26" s="1"/>
  <c r="G26"/>
  <c r="G25"/>
  <c r="H25" s="1"/>
  <c r="I25" s="1"/>
  <c r="G24"/>
  <c r="H24" s="1"/>
  <c r="I24" s="1"/>
  <c r="G23"/>
  <c r="H23" s="1"/>
  <c r="I23" s="1"/>
  <c r="G22"/>
  <c r="H22" s="1"/>
  <c r="I22" s="1"/>
  <c r="G21"/>
  <c r="H21" s="1"/>
  <c r="I21" s="1"/>
  <c r="G20"/>
  <c r="H20" s="1"/>
  <c r="I20" s="1"/>
  <c r="G19"/>
  <c r="H19" s="1"/>
  <c r="I19" s="1"/>
  <c r="G18"/>
  <c r="H18" s="1"/>
  <c r="I18" s="1"/>
  <c r="G17"/>
  <c r="H17" s="1"/>
  <c r="I17" s="1"/>
  <c r="G16"/>
  <c r="H16" s="1"/>
  <c r="I16" s="1"/>
  <c r="G15"/>
  <c r="H15" s="1"/>
  <c r="I15" s="1"/>
  <c r="G14"/>
  <c r="H14" s="1"/>
  <c r="I14" s="1"/>
  <c r="G13"/>
  <c r="H13" s="1"/>
  <c r="I13" s="1"/>
  <c r="G12"/>
  <c r="H12" s="1"/>
  <c r="I12" s="1"/>
  <c r="G11"/>
  <c r="H11" s="1"/>
  <c r="I11" s="1"/>
  <c r="G10"/>
  <c r="H10" s="1"/>
  <c r="I10" s="1"/>
  <c r="G9"/>
  <c r="H9" s="1"/>
  <c r="I9" s="1"/>
  <c r="H8"/>
  <c r="I8" s="1"/>
  <c r="G8"/>
  <c r="G7"/>
  <c r="H7" s="1"/>
  <c r="I7" s="1"/>
  <c r="H29" l="1"/>
  <c r="G29"/>
  <c r="I29"/>
  <c r="I2" s="1"/>
</calcChain>
</file>

<file path=xl/sharedStrings.xml><?xml version="1.0" encoding="utf-8"?>
<sst xmlns="http://schemas.openxmlformats.org/spreadsheetml/2006/main" count="33" uniqueCount="24">
  <si>
    <t xml:space="preserve">Proof Gallons = </t>
  </si>
  <si>
    <t>(Cases &amp; Bottles to Liters to Liquid Gallons to Proof Gallons)</t>
  </si>
  <si>
    <t>PROOF GALLONS CONVERTED TO APPROXIMATE NUMBER OF BOTTLES (per each size)</t>
  </si>
  <si>
    <t>PROOF</t>
  </si>
  <si>
    <t>ALCOHOL</t>
  </si>
  <si>
    <t>TOTAL</t>
  </si>
  <si>
    <t># of Bottles</t>
  </si>
  <si>
    <t>GALLONS</t>
  </si>
  <si>
    <t>LITERS</t>
  </si>
  <si>
    <t>Example:</t>
  </si>
  <si>
    <t xml:space="preserve">Totals </t>
  </si>
  <si>
    <t>PROOF GALLON CONVERSION TABLE</t>
  </si>
  <si>
    <t>Liters</t>
  </si>
  <si>
    <t>Bottle Size</t>
  </si>
  <si>
    <t>Case</t>
  </si>
  <si>
    <t>Units Per</t>
  </si>
  <si>
    <t>Proof</t>
  </si>
  <si>
    <t>Alcohol</t>
  </si>
  <si>
    <t>Cases</t>
  </si>
  <si>
    <t>Bottles</t>
  </si>
  <si>
    <t>Number of</t>
  </si>
  <si>
    <t>Total</t>
  </si>
  <si>
    <t>Gallons</t>
  </si>
  <si>
    <t>Total Liquid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</si>
</sst>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0_);[Red]\(0.000\)"/>
    <numFmt numFmtId="165" formatCode="0.000_);\(0.000\)"/>
    <numFmt numFmtId="166" formatCode="0_);\(0\)"/>
    <numFmt numFmtId="167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MS Sans Serif"/>
      <family val="2"/>
    </font>
    <font>
      <sz val="11"/>
      <color rgb="FF0000F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rgb="FF0000FF"/>
      <name val="MS Sans Serif"/>
      <family val="2"/>
    </font>
    <font>
      <b/>
      <sz val="8.5"/>
      <color rgb="FF0000FF"/>
      <name val="MS Sans Serif"/>
      <family val="2"/>
    </font>
    <font>
      <u/>
      <sz val="11.5"/>
      <color indexed="12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b/>
      <sz val="9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EE2E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12" fillId="0" borderId="0"/>
    <xf numFmtId="0" fontId="1" fillId="0" borderId="0"/>
    <xf numFmtId="1" fontId="13" fillId="0" borderId="0">
      <alignment horizontal="center"/>
    </xf>
    <xf numFmtId="1" fontId="13" fillId="0" borderId="0">
      <alignment horizontal="center"/>
    </xf>
  </cellStyleXfs>
  <cellXfs count="57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1" xfId="1" applyFont="1" applyFill="1" applyBorder="1" applyAlignment="1">
      <alignment horizontal="center" vertical="center" wrapText="1"/>
    </xf>
    <xf numFmtId="40" fontId="5" fillId="3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40" fontId="5" fillId="3" borderId="3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8" fillId="5" borderId="4" xfId="1" applyNumberFormat="1" applyFont="1" applyFill="1" applyBorder="1" applyAlignment="1" applyProtection="1">
      <alignment horizontal="center"/>
    </xf>
    <xf numFmtId="38" fontId="8" fillId="5" borderId="4" xfId="1" applyNumberFormat="1" applyFont="1" applyFill="1" applyBorder="1" applyAlignment="1" applyProtection="1">
      <alignment horizontal="center"/>
    </xf>
    <xf numFmtId="38" fontId="8" fillId="5" borderId="5" xfId="1" applyNumberFormat="1" applyFont="1" applyFill="1" applyBorder="1" applyAlignment="1" applyProtection="1">
      <alignment horizontal="center"/>
    </xf>
    <xf numFmtId="40" fontId="8" fillId="5" borderId="5" xfId="1" applyNumberFormat="1" applyFont="1" applyFill="1" applyBorder="1" applyAlignment="1" applyProtection="1"/>
    <xf numFmtId="40" fontId="8" fillId="5" borderId="5" xfId="1" applyNumberFormat="1" applyFont="1" applyFill="1" applyBorder="1" applyProtection="1"/>
    <xf numFmtId="0" fontId="7" fillId="2" borderId="0" xfId="1" applyFont="1" applyFill="1"/>
    <xf numFmtId="0" fontId="7" fillId="0" borderId="0" xfId="1" applyFont="1"/>
    <xf numFmtId="38" fontId="9" fillId="6" borderId="7" xfId="1" applyNumberFormat="1" applyFont="1" applyFill="1" applyBorder="1" applyAlignment="1" applyProtection="1">
      <alignment horizontal="center"/>
      <protection locked="0"/>
    </xf>
    <xf numFmtId="38" fontId="9" fillId="6" borderId="8" xfId="1" applyNumberFormat="1" applyFont="1" applyFill="1" applyBorder="1" applyAlignment="1" applyProtection="1">
      <alignment horizontal="center"/>
      <protection locked="0"/>
    </xf>
    <xf numFmtId="40" fontId="8" fillId="7" borderId="9" xfId="1" applyNumberFormat="1" applyFont="1" applyFill="1" applyBorder="1" applyAlignment="1" applyProtection="1"/>
    <xf numFmtId="40" fontId="8" fillId="8" borderId="6" xfId="1" applyNumberFormat="1" applyFont="1" applyFill="1" applyBorder="1" applyProtection="1"/>
    <xf numFmtId="40" fontId="8" fillId="9" borderId="6" xfId="1" applyNumberFormat="1" applyFont="1" applyFill="1" applyBorder="1" applyProtection="1"/>
    <xf numFmtId="38" fontId="9" fillId="6" borderId="11" xfId="1" applyNumberFormat="1" applyFont="1" applyFill="1" applyBorder="1" applyAlignment="1" applyProtection="1">
      <alignment horizontal="center"/>
      <protection locked="0"/>
    </xf>
    <xf numFmtId="38" fontId="9" fillId="6" borderId="12" xfId="1" applyNumberFormat="1" applyFont="1" applyFill="1" applyBorder="1" applyAlignment="1" applyProtection="1">
      <alignment horizontal="center"/>
      <protection locked="0"/>
    </xf>
    <xf numFmtId="40" fontId="8" fillId="7" borderId="13" xfId="1" applyNumberFormat="1" applyFont="1" applyFill="1" applyBorder="1" applyAlignment="1" applyProtection="1"/>
    <xf numFmtId="40" fontId="8" fillId="8" borderId="14" xfId="1" applyNumberFormat="1" applyFont="1" applyFill="1" applyBorder="1" applyProtection="1"/>
    <xf numFmtId="40" fontId="8" fillId="9" borderId="14" xfId="1" applyNumberFormat="1" applyFont="1" applyFill="1" applyBorder="1" applyProtection="1"/>
    <xf numFmtId="164" fontId="9" fillId="6" borderId="10" xfId="1" applyNumberFormat="1" applyFont="1" applyFill="1" applyBorder="1" applyAlignment="1" applyProtection="1">
      <alignment horizontal="center"/>
      <protection locked="0"/>
    </xf>
    <xf numFmtId="2" fontId="7" fillId="2" borderId="0" xfId="1" applyNumberFormat="1" applyFont="1" applyFill="1"/>
    <xf numFmtId="164" fontId="8" fillId="10" borderId="15" xfId="1" applyNumberFormat="1" applyFont="1" applyFill="1" applyBorder="1" applyAlignment="1" applyProtection="1">
      <alignment horizontal="center"/>
    </xf>
    <xf numFmtId="38" fontId="8" fillId="10" borderId="16" xfId="1" applyNumberFormat="1" applyFont="1" applyFill="1" applyBorder="1" applyAlignment="1" applyProtection="1">
      <alignment horizontal="center"/>
    </xf>
    <xf numFmtId="38" fontId="5" fillId="10" borderId="17" xfId="1" applyNumberFormat="1" applyFont="1" applyFill="1" applyBorder="1" applyAlignment="1" applyProtection="1">
      <alignment horizontal="right"/>
    </xf>
    <xf numFmtId="40" fontId="8" fillId="7" borderId="18" xfId="1" applyNumberFormat="1" applyFont="1" applyFill="1" applyBorder="1" applyProtection="1"/>
    <xf numFmtId="40" fontId="8" fillId="8" borderId="18" xfId="1" applyNumberFormat="1" applyFont="1" applyFill="1" applyBorder="1" applyProtection="1"/>
    <xf numFmtId="40" fontId="8" fillId="9" borderId="18" xfId="1" applyNumberFormat="1" applyFont="1" applyFill="1" applyBorder="1" applyProtection="1"/>
    <xf numFmtId="0" fontId="4" fillId="2" borderId="16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vertical="center"/>
    </xf>
    <xf numFmtId="0" fontId="8" fillId="4" borderId="2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65" fontId="10" fillId="4" borderId="4" xfId="1" applyNumberFormat="1" applyFont="1" applyFill="1" applyBorder="1" applyAlignment="1">
      <alignment horizontal="center" vertical="center" wrapText="1"/>
    </xf>
    <xf numFmtId="39" fontId="9" fillId="6" borderId="18" xfId="1" applyNumberFormat="1" applyFont="1" applyFill="1" applyBorder="1" applyAlignment="1" applyProtection="1">
      <alignment horizontal="center"/>
      <protection locked="0"/>
    </xf>
    <xf numFmtId="166" fontId="9" fillId="6" borderId="18" xfId="1" applyNumberFormat="1" applyFont="1" applyFill="1" applyBorder="1" applyAlignment="1" applyProtection="1">
      <alignment horizontal="center"/>
      <protection locked="0"/>
    </xf>
    <xf numFmtId="39" fontId="8" fillId="11" borderId="21" xfId="1" applyNumberFormat="1" applyFont="1" applyFill="1" applyBorder="1" applyAlignment="1" applyProtection="1">
      <alignment horizontal="center"/>
    </xf>
    <xf numFmtId="37" fontId="8" fillId="11" borderId="21" xfId="1" applyNumberFormat="1" applyFont="1" applyFill="1" applyBorder="1" applyAlignment="1" applyProtection="1">
      <alignment horizontal="center"/>
    </xf>
    <xf numFmtId="39" fontId="9" fillId="6" borderId="4" xfId="1" applyNumberFormat="1" applyFont="1" applyFill="1" applyBorder="1" applyAlignment="1" applyProtection="1">
      <alignment horizontal="center"/>
      <protection locked="0"/>
    </xf>
    <xf numFmtId="166" fontId="9" fillId="6" borderId="4" xfId="1" applyNumberFormat="1" applyFont="1" applyFill="1" applyBorder="1" applyAlignment="1" applyProtection="1">
      <alignment horizontal="center"/>
      <protection locked="0"/>
    </xf>
    <xf numFmtId="39" fontId="8" fillId="11" borderId="18" xfId="1" applyNumberFormat="1" applyFont="1" applyFill="1" applyBorder="1" applyAlignment="1" applyProtection="1">
      <alignment horizontal="center"/>
    </xf>
    <xf numFmtId="37" fontId="8" fillId="11" borderId="18" xfId="1" applyNumberFormat="1" applyFont="1" applyFill="1" applyBorder="1" applyAlignment="1" applyProtection="1">
      <alignment horizontal="center"/>
    </xf>
    <xf numFmtId="0" fontId="1" fillId="0" borderId="0" xfId="1" applyFill="1"/>
    <xf numFmtId="0" fontId="14" fillId="2" borderId="0" xfId="1" applyFont="1" applyFill="1" applyAlignment="1">
      <alignment horizontal="center"/>
    </xf>
    <xf numFmtId="39" fontId="8" fillId="12" borderId="21" xfId="1" applyNumberFormat="1" applyFont="1" applyFill="1" applyBorder="1" applyAlignment="1" applyProtection="1">
      <alignment horizontal="center"/>
    </xf>
    <xf numFmtId="37" fontId="8" fillId="12" borderId="21" xfId="1" applyNumberFormat="1" applyFont="1" applyFill="1" applyBorder="1" applyAlignment="1" applyProtection="1">
      <alignment horizontal="center"/>
    </xf>
    <xf numFmtId="39" fontId="8" fillId="12" borderId="18" xfId="1" applyNumberFormat="1" applyFont="1" applyFill="1" applyBorder="1" applyAlignment="1" applyProtection="1">
      <alignment horizontal="center"/>
    </xf>
    <xf numFmtId="166" fontId="8" fillId="12" borderId="18" xfId="1" applyNumberFormat="1" applyFont="1" applyFill="1" applyBorder="1" applyAlignment="1" applyProtection="1">
      <alignment horizontal="center"/>
    </xf>
    <xf numFmtId="0" fontId="8" fillId="4" borderId="5" xfId="1" applyFont="1" applyFill="1" applyBorder="1" applyAlignment="1">
      <alignment horizontal="center" vertical="center" wrapText="1"/>
    </xf>
  </cellXfs>
  <cellStyles count="8">
    <cellStyle name="Comma 2" xfId="2"/>
    <cellStyle name="Hyperlink_CLS" xfId="3"/>
    <cellStyle name="Normal" xfId="0" builtinId="0"/>
    <cellStyle name="Normal 2" xfId="4"/>
    <cellStyle name="Normal 3" xfId="5"/>
    <cellStyle name="Normal 3 2" xfId="6"/>
    <cellStyle name="Normal 4" xfId="7"/>
    <cellStyle name="Normal_Sheet1" xfId="1"/>
  </cellStyles>
  <dxfs count="0"/>
  <tableStyles count="0" defaultTableStyle="TableStyleMedium9" defaultPivotStyle="PivotStyleLight16"/>
  <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WorkSheets/TaxCraftDi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WorkSheets/Revised%20Wine%20Forms%20(8-14-0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w Data - Not Working"/>
      <sheetName val="Entries"/>
      <sheetName val="Phone Listing"/>
      <sheetName val="Oracle Instructions"/>
      <sheetName val="LIQ 979 Agreement"/>
      <sheetName val="Check List (A)"/>
      <sheetName val="Questionnaire (B)"/>
      <sheetName val="Program (C)"/>
      <sheetName val="Time Record (C-3)"/>
      <sheetName val="Tran. Summary (D)"/>
      <sheetName val="Pricing Summary (D-1)"/>
      <sheetName val="Excise Tax Recon."/>
      <sheetName val="Production Recon."/>
      <sheetName val="Sales-Removals Recon."/>
      <sheetName val="Conversion Table"/>
      <sheetName val="Inventory Reconciliation"/>
      <sheetName val="Recap (pg1)"/>
      <sheetName val="Craft Dist LIQ988 (1)"/>
      <sheetName val="Recap (pg2)"/>
      <sheetName val="Craft Dist LIQ988 (2)"/>
      <sheetName val="Recap (pg3)"/>
      <sheetName val="Craft Dist LIQ988 (3)"/>
      <sheetName val="Recap (pg4)"/>
      <sheetName val="Craft Dist LIQ988 (4)"/>
      <sheetName val="Recap (pg5)"/>
      <sheetName val="Craft Dist LIQ988 (5)"/>
      <sheetName val="Recap (pg6)"/>
      <sheetName val="Craft Dist LIQ988 (6)"/>
      <sheetName val="LIQ 988 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>
    <tabColor indexed="44"/>
    <pageSetUpPr fitToPage="1"/>
  </sheetPr>
  <dimension ref="A1:P54"/>
  <sheetViews>
    <sheetView tabSelected="1" zoomScaleNormal="100" workbookViewId="0">
      <selection activeCell="B2" sqref="B2"/>
    </sheetView>
  </sheetViews>
  <sheetFormatPr defaultColWidth="0" defaultRowHeight="0" customHeight="1" zeroHeight="1"/>
  <cols>
    <col min="1" max="1" width="11.5703125" style="1" customWidth="1"/>
    <col min="2" max="2" width="13.7109375" style="2" customWidth="1"/>
    <col min="3" max="3" width="14.7109375" style="2" customWidth="1"/>
    <col min="4" max="6" width="15.7109375" style="2" customWidth="1"/>
    <col min="7" max="8" width="18.7109375" style="2" customWidth="1"/>
    <col min="9" max="9" width="24.7109375" style="2" customWidth="1"/>
    <col min="10" max="10" width="5.28515625" style="2" customWidth="1"/>
    <col min="11" max="15" width="0" style="2" hidden="1" customWidth="1"/>
    <col min="16" max="16" width="0" style="2" hidden="1"/>
    <col min="17" max="16384" width="9.140625" style="2" hidden="1"/>
  </cols>
  <sheetData>
    <row r="1" spans="1:10" ht="12" customHeight="1" thickBot="1">
      <c r="B1" s="1"/>
      <c r="C1" s="1"/>
      <c r="D1" s="1"/>
      <c r="E1" s="1"/>
      <c r="F1" s="1"/>
      <c r="G1" s="1"/>
      <c r="H1" s="1"/>
      <c r="I1" s="1"/>
      <c r="J1" s="1"/>
    </row>
    <row r="2" spans="1:10" ht="14.85" customHeight="1">
      <c r="B2" s="1"/>
      <c r="C2" s="3" t="s">
        <v>11</v>
      </c>
      <c r="D2" s="3"/>
      <c r="E2" s="3"/>
      <c r="F2" s="3"/>
      <c r="G2" s="4"/>
      <c r="H2" s="5" t="s">
        <v>0</v>
      </c>
      <c r="I2" s="6">
        <f>I29</f>
        <v>0</v>
      </c>
      <c r="J2" s="1"/>
    </row>
    <row r="3" spans="1:10" ht="14.85" customHeight="1" thickBot="1">
      <c r="B3" s="1"/>
      <c r="C3" s="7" t="s">
        <v>1</v>
      </c>
      <c r="D3" s="7"/>
      <c r="E3" s="7"/>
      <c r="F3" s="7"/>
      <c r="G3" s="8"/>
      <c r="H3" s="5"/>
      <c r="I3" s="9"/>
      <c r="J3" s="1"/>
    </row>
    <row r="4" spans="1:10" ht="14.85" customHeight="1">
      <c r="B4" s="1"/>
      <c r="C4" s="1"/>
      <c r="D4" s="1"/>
      <c r="E4" s="1"/>
      <c r="F4" s="1"/>
      <c r="G4" s="1"/>
      <c r="H4" s="1"/>
      <c r="I4" s="1"/>
      <c r="J4" s="1"/>
    </row>
    <row r="5" spans="1:10" s="11" customFormat="1" ht="18" customHeight="1">
      <c r="A5" s="1"/>
      <c r="B5" s="39" t="s">
        <v>13</v>
      </c>
      <c r="C5" s="39" t="s">
        <v>15</v>
      </c>
      <c r="D5" s="39" t="s">
        <v>17</v>
      </c>
      <c r="E5" s="39" t="s">
        <v>20</v>
      </c>
      <c r="F5" s="39" t="s">
        <v>20</v>
      </c>
      <c r="G5" s="39" t="s">
        <v>21</v>
      </c>
      <c r="H5" s="39" t="s">
        <v>23</v>
      </c>
      <c r="I5" s="39" t="s">
        <v>3</v>
      </c>
      <c r="J5" s="10"/>
    </row>
    <row r="6" spans="1:10" s="11" customFormat="1" ht="18" customHeight="1">
      <c r="A6" s="1"/>
      <c r="B6" s="40" t="s">
        <v>12</v>
      </c>
      <c r="C6" s="40" t="s">
        <v>14</v>
      </c>
      <c r="D6" s="56" t="s">
        <v>16</v>
      </c>
      <c r="E6" s="56" t="s">
        <v>18</v>
      </c>
      <c r="F6" s="56" t="s">
        <v>19</v>
      </c>
      <c r="G6" s="56" t="s">
        <v>12</v>
      </c>
      <c r="H6" s="56" t="s">
        <v>22</v>
      </c>
      <c r="I6" s="56" t="s">
        <v>7</v>
      </c>
      <c r="J6" s="10"/>
    </row>
    <row r="7" spans="1:10" s="18" customFormat="1" ht="14.85" customHeight="1">
      <c r="A7" s="51" t="s">
        <v>9</v>
      </c>
      <c r="B7" s="12">
        <v>0.75</v>
      </c>
      <c r="C7" s="13">
        <v>12</v>
      </c>
      <c r="D7" s="14">
        <v>80</v>
      </c>
      <c r="E7" s="14">
        <v>5</v>
      </c>
      <c r="F7" s="14">
        <v>6</v>
      </c>
      <c r="G7" s="15">
        <f>SUM(((E7*C7)+F7)*B7)</f>
        <v>49.5</v>
      </c>
      <c r="H7" s="16">
        <f>SUM(G7/3.78544)</f>
        <v>13.076419121687307</v>
      </c>
      <c r="I7" s="16">
        <f>SUM(H7*(D7/100))</f>
        <v>10.461135297349847</v>
      </c>
      <c r="J7" s="17"/>
    </row>
    <row r="8" spans="1:10" s="18" customFormat="1" ht="14.85" customHeight="1">
      <c r="A8" s="1"/>
      <c r="B8" s="29"/>
      <c r="C8" s="19"/>
      <c r="D8" s="19"/>
      <c r="E8" s="19"/>
      <c r="F8" s="20"/>
      <c r="G8" s="21">
        <f>SUM(((E8*C8)+F8)*B8)</f>
        <v>0</v>
      </c>
      <c r="H8" s="22">
        <f>SUM(G8/3.78544)</f>
        <v>0</v>
      </c>
      <c r="I8" s="23">
        <f>SUM(H8*(D8/100))</f>
        <v>0</v>
      </c>
      <c r="J8" s="17"/>
    </row>
    <row r="9" spans="1:10" s="18" customFormat="1" ht="14.85" customHeight="1">
      <c r="A9" s="1"/>
      <c r="B9" s="29"/>
      <c r="C9" s="24"/>
      <c r="D9" s="24"/>
      <c r="E9" s="24"/>
      <c r="F9" s="25"/>
      <c r="G9" s="26">
        <f>SUM(((E9*C9)+F9)*B9)</f>
        <v>0</v>
      </c>
      <c r="H9" s="27">
        <f t="shared" ref="H9:H21" si="0">SUM(G9/3.78544)</f>
        <v>0</v>
      </c>
      <c r="I9" s="28">
        <f t="shared" ref="I9:I21" si="1">SUM(H9*(D9/100))</f>
        <v>0</v>
      </c>
      <c r="J9" s="17"/>
    </row>
    <row r="10" spans="1:10" s="18" customFormat="1" ht="14.85" customHeight="1">
      <c r="A10" s="1"/>
      <c r="B10" s="29"/>
      <c r="C10" s="24"/>
      <c r="D10" s="24"/>
      <c r="E10" s="24"/>
      <c r="F10" s="25"/>
      <c r="G10" s="26">
        <f>SUM(((E10*C10)+F10)*B10)</f>
        <v>0</v>
      </c>
      <c r="H10" s="27">
        <f t="shared" si="0"/>
        <v>0</v>
      </c>
      <c r="I10" s="28">
        <f t="shared" si="1"/>
        <v>0</v>
      </c>
      <c r="J10" s="17"/>
    </row>
    <row r="11" spans="1:10" s="18" customFormat="1" ht="14.85" customHeight="1">
      <c r="A11" s="1"/>
      <c r="B11" s="29"/>
      <c r="C11" s="24"/>
      <c r="D11" s="24"/>
      <c r="E11" s="24"/>
      <c r="F11" s="25"/>
      <c r="G11" s="26">
        <f>SUM(((E11*C11)+F11)*B11)</f>
        <v>0</v>
      </c>
      <c r="H11" s="27">
        <f t="shared" si="0"/>
        <v>0</v>
      </c>
      <c r="I11" s="28">
        <f t="shared" si="1"/>
        <v>0</v>
      </c>
      <c r="J11" s="17"/>
    </row>
    <row r="12" spans="1:10" s="18" customFormat="1" ht="14.85" customHeight="1">
      <c r="A12" s="1"/>
      <c r="B12" s="29"/>
      <c r="C12" s="24"/>
      <c r="D12" s="24"/>
      <c r="E12" s="24"/>
      <c r="F12" s="25"/>
      <c r="G12" s="26">
        <f>SUM(((E12*C12)+F12)*B12)</f>
        <v>0</v>
      </c>
      <c r="H12" s="27">
        <f t="shared" si="0"/>
        <v>0</v>
      </c>
      <c r="I12" s="28">
        <f t="shared" si="1"/>
        <v>0</v>
      </c>
      <c r="J12" s="17"/>
    </row>
    <row r="13" spans="1:10" s="18" customFormat="1" ht="14.85" customHeight="1">
      <c r="A13" s="1"/>
      <c r="B13" s="29"/>
      <c r="C13" s="24"/>
      <c r="D13" s="24"/>
      <c r="E13" s="24"/>
      <c r="F13" s="25"/>
      <c r="G13" s="26">
        <f>SUM(((E13*C13)+F13)*B13)</f>
        <v>0</v>
      </c>
      <c r="H13" s="27">
        <f t="shared" si="0"/>
        <v>0</v>
      </c>
      <c r="I13" s="28">
        <f t="shared" si="1"/>
        <v>0</v>
      </c>
      <c r="J13" s="17"/>
    </row>
    <row r="14" spans="1:10" s="18" customFormat="1" ht="14.85" customHeight="1">
      <c r="A14" s="1"/>
      <c r="B14" s="29"/>
      <c r="C14" s="24"/>
      <c r="D14" s="24"/>
      <c r="E14" s="24"/>
      <c r="F14" s="25"/>
      <c r="G14" s="26">
        <f>SUM(((E14*C14)+F14)*B14)</f>
        <v>0</v>
      </c>
      <c r="H14" s="27">
        <f t="shared" si="0"/>
        <v>0</v>
      </c>
      <c r="I14" s="28">
        <f t="shared" si="1"/>
        <v>0</v>
      </c>
      <c r="J14" s="17"/>
    </row>
    <row r="15" spans="1:10" s="18" customFormat="1" ht="14.85" customHeight="1">
      <c r="A15" s="1"/>
      <c r="B15" s="29"/>
      <c r="C15" s="24"/>
      <c r="D15" s="24"/>
      <c r="E15" s="24"/>
      <c r="F15" s="25"/>
      <c r="G15" s="26">
        <f>SUM(((E15*C15)+F15)*B15)</f>
        <v>0</v>
      </c>
      <c r="H15" s="27">
        <f t="shared" si="0"/>
        <v>0</v>
      </c>
      <c r="I15" s="28">
        <f t="shared" si="1"/>
        <v>0</v>
      </c>
      <c r="J15" s="17"/>
    </row>
    <row r="16" spans="1:10" s="18" customFormat="1" ht="14.85" customHeight="1">
      <c r="A16" s="1"/>
      <c r="B16" s="29"/>
      <c r="C16" s="24"/>
      <c r="D16" s="24"/>
      <c r="E16" s="24"/>
      <c r="F16" s="25"/>
      <c r="G16" s="26">
        <f>SUM(((E16*C16)+F16)*B16)</f>
        <v>0</v>
      </c>
      <c r="H16" s="27">
        <f t="shared" si="0"/>
        <v>0</v>
      </c>
      <c r="I16" s="28">
        <f t="shared" si="1"/>
        <v>0</v>
      </c>
      <c r="J16" s="17"/>
    </row>
    <row r="17" spans="1:10" s="18" customFormat="1" ht="14.85" customHeight="1">
      <c r="A17" s="1"/>
      <c r="B17" s="29"/>
      <c r="C17" s="24"/>
      <c r="D17" s="24"/>
      <c r="E17" s="24"/>
      <c r="F17" s="25"/>
      <c r="G17" s="26">
        <f>SUM(((E17*C17)+F17)*B17)</f>
        <v>0</v>
      </c>
      <c r="H17" s="27">
        <f t="shared" si="0"/>
        <v>0</v>
      </c>
      <c r="I17" s="28">
        <f t="shared" si="1"/>
        <v>0</v>
      </c>
      <c r="J17" s="17"/>
    </row>
    <row r="18" spans="1:10" s="18" customFormat="1" ht="14.85" customHeight="1">
      <c r="A18" s="1"/>
      <c r="B18" s="29"/>
      <c r="C18" s="24"/>
      <c r="D18" s="24"/>
      <c r="E18" s="24"/>
      <c r="F18" s="25"/>
      <c r="G18" s="26">
        <f>SUM(((E18*C18)+F18)*B18)</f>
        <v>0</v>
      </c>
      <c r="H18" s="27">
        <f t="shared" si="0"/>
        <v>0</v>
      </c>
      <c r="I18" s="28">
        <f t="shared" si="1"/>
        <v>0</v>
      </c>
      <c r="J18" s="17"/>
    </row>
    <row r="19" spans="1:10" s="18" customFormat="1" ht="14.85" customHeight="1">
      <c r="A19" s="1"/>
      <c r="B19" s="29"/>
      <c r="C19" s="24"/>
      <c r="D19" s="24"/>
      <c r="E19" s="24"/>
      <c r="F19" s="25"/>
      <c r="G19" s="26">
        <f>SUM(((E19*C19)+F19)*B19)</f>
        <v>0</v>
      </c>
      <c r="H19" s="27">
        <f t="shared" si="0"/>
        <v>0</v>
      </c>
      <c r="I19" s="28">
        <f t="shared" si="1"/>
        <v>0</v>
      </c>
      <c r="J19" s="17"/>
    </row>
    <row r="20" spans="1:10" s="18" customFormat="1" ht="14.85" customHeight="1">
      <c r="A20" s="1"/>
      <c r="B20" s="29"/>
      <c r="C20" s="24"/>
      <c r="D20" s="24"/>
      <c r="E20" s="24"/>
      <c r="F20" s="25"/>
      <c r="G20" s="26">
        <f>SUM(((E20*C20)+F20)*B20)</f>
        <v>0</v>
      </c>
      <c r="H20" s="27">
        <f t="shared" si="0"/>
        <v>0</v>
      </c>
      <c r="I20" s="28">
        <f t="shared" si="1"/>
        <v>0</v>
      </c>
      <c r="J20" s="17"/>
    </row>
    <row r="21" spans="1:10" s="18" customFormat="1" ht="14.85" customHeight="1">
      <c r="A21" s="1"/>
      <c r="B21" s="29"/>
      <c r="C21" s="24"/>
      <c r="D21" s="24"/>
      <c r="E21" s="24"/>
      <c r="F21" s="25"/>
      <c r="G21" s="26">
        <f>SUM(((E21*C21)+F21)*B21)</f>
        <v>0</v>
      </c>
      <c r="H21" s="27">
        <f t="shared" si="0"/>
        <v>0</v>
      </c>
      <c r="I21" s="28">
        <f t="shared" si="1"/>
        <v>0</v>
      </c>
      <c r="J21" s="17"/>
    </row>
    <row r="22" spans="1:10" s="18" customFormat="1" ht="14.85" customHeight="1">
      <c r="A22" s="1"/>
      <c r="B22" s="29"/>
      <c r="C22" s="24"/>
      <c r="D22" s="24"/>
      <c r="E22" s="24"/>
      <c r="F22" s="25"/>
      <c r="G22" s="26">
        <f>SUM(((E22*C22)+F22)*B22)</f>
        <v>0</v>
      </c>
      <c r="H22" s="27">
        <f t="shared" ref="H22:H28" si="2">SUM(G22/3.78544)</f>
        <v>0</v>
      </c>
      <c r="I22" s="28">
        <f t="shared" ref="I22:I28" si="3">SUM(H22*(D22/100))</f>
        <v>0</v>
      </c>
      <c r="J22" s="30"/>
    </row>
    <row r="23" spans="1:10" s="18" customFormat="1" ht="14.85" customHeight="1">
      <c r="A23" s="1"/>
      <c r="B23" s="29"/>
      <c r="C23" s="24"/>
      <c r="D23" s="24"/>
      <c r="E23" s="24"/>
      <c r="F23" s="25"/>
      <c r="G23" s="26">
        <f>SUM(((E23*C23)+F23)*B23)</f>
        <v>0</v>
      </c>
      <c r="H23" s="27">
        <f t="shared" si="2"/>
        <v>0</v>
      </c>
      <c r="I23" s="28">
        <f t="shared" si="3"/>
        <v>0</v>
      </c>
      <c r="J23" s="30"/>
    </row>
    <row r="24" spans="1:10" s="18" customFormat="1" ht="14.85" customHeight="1">
      <c r="A24" s="1"/>
      <c r="B24" s="29"/>
      <c r="C24" s="24"/>
      <c r="D24" s="24"/>
      <c r="E24" s="24"/>
      <c r="F24" s="25"/>
      <c r="G24" s="26">
        <f>SUM(((E24*C24)+F24)*B24)</f>
        <v>0</v>
      </c>
      <c r="H24" s="27">
        <f t="shared" si="2"/>
        <v>0</v>
      </c>
      <c r="I24" s="28">
        <f t="shared" si="3"/>
        <v>0</v>
      </c>
      <c r="J24" s="30"/>
    </row>
    <row r="25" spans="1:10" s="18" customFormat="1" ht="14.85" customHeight="1">
      <c r="A25" s="1"/>
      <c r="B25" s="29"/>
      <c r="C25" s="24"/>
      <c r="D25" s="24"/>
      <c r="E25" s="24"/>
      <c r="F25" s="25"/>
      <c r="G25" s="26">
        <f>SUM(((E25*C25)+F25)*B25)</f>
        <v>0</v>
      </c>
      <c r="H25" s="27">
        <f t="shared" si="2"/>
        <v>0</v>
      </c>
      <c r="I25" s="28">
        <f t="shared" si="3"/>
        <v>0</v>
      </c>
      <c r="J25" s="30"/>
    </row>
    <row r="26" spans="1:10" s="18" customFormat="1" ht="14.85" customHeight="1">
      <c r="A26" s="1"/>
      <c r="B26" s="29"/>
      <c r="C26" s="24"/>
      <c r="D26" s="24"/>
      <c r="E26" s="24"/>
      <c r="F26" s="25"/>
      <c r="G26" s="26">
        <f>SUM(((E26*C26)+F26)*B26)</f>
        <v>0</v>
      </c>
      <c r="H26" s="27">
        <f t="shared" si="2"/>
        <v>0</v>
      </c>
      <c r="I26" s="28">
        <f t="shared" si="3"/>
        <v>0</v>
      </c>
      <c r="J26" s="30"/>
    </row>
    <row r="27" spans="1:10" s="18" customFormat="1" ht="14.85" customHeight="1">
      <c r="A27" s="1"/>
      <c r="B27" s="29"/>
      <c r="C27" s="24"/>
      <c r="D27" s="24"/>
      <c r="E27" s="24"/>
      <c r="F27" s="25"/>
      <c r="G27" s="26">
        <f>SUM(((E27*C27)+F27)*B27)</f>
        <v>0</v>
      </c>
      <c r="H27" s="27">
        <f t="shared" si="2"/>
        <v>0</v>
      </c>
      <c r="I27" s="28">
        <f t="shared" si="3"/>
        <v>0</v>
      </c>
      <c r="J27" s="30"/>
    </row>
    <row r="28" spans="1:10" s="18" customFormat="1" ht="14.85" customHeight="1">
      <c r="A28" s="1"/>
      <c r="B28" s="29"/>
      <c r="C28" s="24"/>
      <c r="D28" s="24"/>
      <c r="E28" s="24"/>
      <c r="F28" s="25"/>
      <c r="G28" s="26">
        <f>SUM(((E28*C28)+F28)*B28)</f>
        <v>0</v>
      </c>
      <c r="H28" s="27">
        <f t="shared" si="2"/>
        <v>0</v>
      </c>
      <c r="I28" s="28">
        <f t="shared" si="3"/>
        <v>0</v>
      </c>
      <c r="J28" s="30"/>
    </row>
    <row r="29" spans="1:10" s="18" customFormat="1" ht="18" customHeight="1">
      <c r="A29" s="1"/>
      <c r="B29" s="31"/>
      <c r="C29" s="32"/>
      <c r="D29" s="32"/>
      <c r="E29" s="32"/>
      <c r="F29" s="33" t="s">
        <v>10</v>
      </c>
      <c r="G29" s="34">
        <f>SUM(G8:G28)</f>
        <v>0</v>
      </c>
      <c r="H29" s="35">
        <f>(SUM(H8:H28))</f>
        <v>0</v>
      </c>
      <c r="I29" s="36">
        <f>(SUM(I8:I28))</f>
        <v>0</v>
      </c>
      <c r="J29" s="30"/>
    </row>
    <row r="30" spans="1:10" s="18" customFormat="1" ht="26.1" customHeight="1">
      <c r="A30" s="1"/>
      <c r="B30" s="37" t="s">
        <v>2</v>
      </c>
      <c r="C30" s="37"/>
      <c r="D30" s="37"/>
      <c r="E30" s="37"/>
      <c r="F30" s="37"/>
      <c r="G30" s="37"/>
      <c r="H30" s="38"/>
      <c r="I30" s="38"/>
      <c r="J30" s="30"/>
    </row>
    <row r="31" spans="1:10" s="18" customFormat="1" ht="14.85" customHeight="1">
      <c r="A31" s="1"/>
      <c r="B31" s="39" t="s">
        <v>3</v>
      </c>
      <c r="C31" s="39" t="s">
        <v>4</v>
      </c>
      <c r="D31" s="39" t="s">
        <v>5</v>
      </c>
      <c r="E31" s="39" t="s">
        <v>6</v>
      </c>
      <c r="F31" s="39" t="s">
        <v>6</v>
      </c>
      <c r="G31" s="39" t="s">
        <v>6</v>
      </c>
      <c r="H31" s="39" t="s">
        <v>6</v>
      </c>
      <c r="I31" s="4"/>
      <c r="J31" s="30"/>
    </row>
    <row r="32" spans="1:10" s="18" customFormat="1" ht="14.85" customHeight="1">
      <c r="A32" s="1"/>
      <c r="B32" s="40" t="s">
        <v>7</v>
      </c>
      <c r="C32" s="40" t="s">
        <v>3</v>
      </c>
      <c r="D32" s="40" t="s">
        <v>8</v>
      </c>
      <c r="E32" s="41">
        <v>0.05</v>
      </c>
      <c r="F32" s="41">
        <v>0.375</v>
      </c>
      <c r="G32" s="41">
        <v>0.75</v>
      </c>
      <c r="H32" s="41">
        <v>1.75</v>
      </c>
      <c r="I32" s="4"/>
      <c r="J32" s="30"/>
    </row>
    <row r="33" spans="1:10" s="18" customFormat="1" ht="14.85" customHeight="1">
      <c r="A33" s="51" t="s">
        <v>9</v>
      </c>
      <c r="B33" s="54">
        <v>100</v>
      </c>
      <c r="C33" s="55">
        <v>80</v>
      </c>
      <c r="D33" s="52">
        <f>IF(C33=0,"",(SUM((B33*(100/C33)*(3.78544)))))</f>
        <v>473.18</v>
      </c>
      <c r="E33" s="53">
        <f>IF(C33=0,"",D33/0.05)</f>
        <v>9463.6</v>
      </c>
      <c r="F33" s="53">
        <f>IF(C33=0,"",D33/0.375)</f>
        <v>1261.8133333333333</v>
      </c>
      <c r="G33" s="53">
        <f>IF(B33=0,"",D33/0.75)</f>
        <v>630.90666666666664</v>
      </c>
      <c r="H33" s="53">
        <f>IF(C33=0,"",D33/1.75)</f>
        <v>270.38857142857142</v>
      </c>
      <c r="I33" s="4"/>
      <c r="J33" s="30"/>
    </row>
    <row r="34" spans="1:10" s="18" customFormat="1" ht="14.85" customHeight="1">
      <c r="A34" s="1"/>
      <c r="B34" s="42"/>
      <c r="C34" s="43"/>
      <c r="D34" s="44" t="str">
        <f t="shared" ref="D34:D37" si="4">IF(C34=0,"",(SUM((B34*(100/C34)*(3.78544)))))</f>
        <v/>
      </c>
      <c r="E34" s="45" t="str">
        <f t="shared" ref="E34:E37" si="5">IF(C34=0,"",D34/0.05)</f>
        <v/>
      </c>
      <c r="F34" s="45" t="str">
        <f t="shared" ref="F34:F37" si="6">IF(C34=0,"",D34/0.375)</f>
        <v/>
      </c>
      <c r="G34" s="45" t="str">
        <f t="shared" ref="G34:G37" si="7">IF(B34=0,"",D34/0.75)</f>
        <v/>
      </c>
      <c r="H34" s="45" t="str">
        <f t="shared" ref="H34:H37" si="8">IF(C34=0,"",D34/1.75)</f>
        <v/>
      </c>
      <c r="I34" s="4"/>
      <c r="J34" s="30"/>
    </row>
    <row r="35" spans="1:10" s="18" customFormat="1" ht="14.85" customHeight="1">
      <c r="A35" s="1"/>
      <c r="B35" s="42"/>
      <c r="C35" s="43"/>
      <c r="D35" s="44" t="str">
        <f t="shared" si="4"/>
        <v/>
      </c>
      <c r="E35" s="45" t="str">
        <f t="shared" si="5"/>
        <v/>
      </c>
      <c r="F35" s="45" t="str">
        <f t="shared" si="6"/>
        <v/>
      </c>
      <c r="G35" s="45" t="str">
        <f t="shared" si="7"/>
        <v/>
      </c>
      <c r="H35" s="45" t="str">
        <f t="shared" si="8"/>
        <v/>
      </c>
      <c r="I35" s="4"/>
      <c r="J35" s="17"/>
    </row>
    <row r="36" spans="1:10" s="18" customFormat="1" ht="14.85" customHeight="1">
      <c r="A36" s="1"/>
      <c r="B36" s="46"/>
      <c r="C36" s="47"/>
      <c r="D36" s="44" t="str">
        <f t="shared" si="4"/>
        <v/>
      </c>
      <c r="E36" s="45" t="str">
        <f t="shared" si="5"/>
        <v/>
      </c>
      <c r="F36" s="45" t="str">
        <f t="shared" si="6"/>
        <v/>
      </c>
      <c r="G36" s="45" t="str">
        <f t="shared" si="7"/>
        <v/>
      </c>
      <c r="H36" s="45" t="str">
        <f t="shared" si="8"/>
        <v/>
      </c>
      <c r="I36" s="4"/>
      <c r="J36" s="17"/>
    </row>
    <row r="37" spans="1:10" s="18" customFormat="1" ht="14.85" customHeight="1">
      <c r="A37" s="1"/>
      <c r="B37" s="46"/>
      <c r="C37" s="47"/>
      <c r="D37" s="48" t="str">
        <f t="shared" ref="D37" si="9">IF(C37=0,"",ROUND(SUM((B37*(100/(C37))*3.78544)),1))</f>
        <v/>
      </c>
      <c r="E37" s="49" t="str">
        <f t="shared" si="5"/>
        <v/>
      </c>
      <c r="F37" s="49" t="str">
        <f t="shared" si="6"/>
        <v/>
      </c>
      <c r="G37" s="49" t="str">
        <f t="shared" si="7"/>
        <v/>
      </c>
      <c r="H37" s="49" t="str">
        <f t="shared" si="8"/>
        <v/>
      </c>
      <c r="I37" s="4"/>
      <c r="J37" s="17"/>
    </row>
    <row r="38" spans="1:10" s="18" customFormat="1" ht="24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2.75" hidden="1"/>
    <row r="40" spans="1:10" ht="12.75" hidden="1"/>
    <row r="41" spans="1:10" ht="12.75" hidden="1" customHeight="1">
      <c r="A41" s="50"/>
    </row>
    <row r="42" spans="1:10" ht="12.75" hidden="1" customHeight="1">
      <c r="A42" s="50"/>
    </row>
    <row r="43" spans="1:10" ht="12.75" hidden="1" customHeight="1">
      <c r="A43" s="50"/>
    </row>
    <row r="44" spans="1:10" ht="12.75" hidden="1" customHeight="1">
      <c r="A44" s="50"/>
    </row>
    <row r="45" spans="1:10" ht="12.75" hidden="1" customHeight="1">
      <c r="A45" s="50"/>
    </row>
    <row r="46" spans="1:10" ht="12.75" hidden="1" customHeight="1">
      <c r="A46" s="50"/>
    </row>
    <row r="47" spans="1:10" ht="12.75" hidden="1" customHeight="1">
      <c r="A47" s="50"/>
    </row>
    <row r="48" spans="1:10" ht="12.75" hidden="1" customHeight="1">
      <c r="A48" s="50"/>
    </row>
    <row r="49" spans="1:1" ht="12.75" hidden="1" customHeight="1">
      <c r="A49" s="50"/>
    </row>
    <row r="50" spans="1:1" ht="12.75" hidden="1" customHeight="1">
      <c r="A50" s="50"/>
    </row>
    <row r="51" spans="1:1" ht="12.75" hidden="1" customHeight="1">
      <c r="A51" s="50"/>
    </row>
    <row r="52" spans="1:1" ht="12.75" hidden="1" customHeight="1">
      <c r="A52" s="50"/>
    </row>
    <row r="53" spans="1:1" ht="12.75" hidden="1" customHeight="1">
      <c r="A53" s="50"/>
    </row>
    <row r="54" spans="1:1" ht="12.75" hidden="1" customHeight="1">
      <c r="A54" s="50"/>
    </row>
  </sheetData>
  <sheetProtection sheet="1" objects="1" scenarios="1"/>
  <mergeCells count="5">
    <mergeCell ref="C2:F2"/>
    <mergeCell ref="H2:H3"/>
    <mergeCell ref="I2:I3"/>
    <mergeCell ref="C3:F3"/>
    <mergeCell ref="B30:G30"/>
  </mergeCells>
  <printOptions horizontalCentered="1"/>
  <pageMargins left="0.25" right="0.25" top="0.5" bottom="0.5" header="0.5" footer="0.25"/>
  <pageSetup scale="9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Conversion Table</vt:lpstr>
      <vt:lpstr>'Conversion Table'!Print_Area</vt:lpstr>
    </vt:vector>
  </TitlesOfParts>
  <Company>WSLCB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Benson</dc:creator>
  <cp:lastModifiedBy>Steven Benson</cp:lastModifiedBy>
  <cp:lastPrinted>2012-01-19T17:51:55Z</cp:lastPrinted>
  <dcterms:created xsi:type="dcterms:W3CDTF">2012-01-19T17:24:40Z</dcterms:created>
  <dcterms:modified xsi:type="dcterms:W3CDTF">2012-01-19T17:52:57Z</dcterms:modified>
</cp:coreProperties>
</file>